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D8FFD0B-08D8-41C4-BEA1-9E65AD257A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9" i="1"/>
  <c r="D9" i="1"/>
  <c r="E21" i="1"/>
  <c r="F21" i="1"/>
  <c r="G21" i="1"/>
  <c r="I21" i="1"/>
  <c r="Q22" i="1"/>
  <c r="H188" i="2"/>
  <c r="B188" i="2"/>
  <c r="G188" i="2"/>
  <c r="D188" i="2"/>
  <c r="C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D184" i="2"/>
  <c r="C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D180" i="2"/>
  <c r="C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D176" i="2"/>
  <c r="C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D172" i="2"/>
  <c r="C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D168" i="2"/>
  <c r="C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D164" i="2"/>
  <c r="C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C161" i="2"/>
  <c r="D161" i="2"/>
  <c r="A161" i="2"/>
  <c r="H160" i="2"/>
  <c r="B160" i="2"/>
  <c r="G160" i="2"/>
  <c r="D160" i="2"/>
  <c r="C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C157" i="2"/>
  <c r="D157" i="2"/>
  <c r="A157" i="2"/>
  <c r="H156" i="2"/>
  <c r="B156" i="2"/>
  <c r="G156" i="2"/>
  <c r="D156" i="2"/>
  <c r="C156" i="2"/>
  <c r="A156" i="2"/>
  <c r="H155" i="2"/>
  <c r="G155" i="2"/>
  <c r="C155" i="2"/>
  <c r="D155" i="2"/>
  <c r="B155" i="2"/>
  <c r="A155" i="2"/>
  <c r="H154" i="2"/>
  <c r="G154" i="2"/>
  <c r="D154" i="2"/>
  <c r="C154" i="2"/>
  <c r="B154" i="2"/>
  <c r="A154" i="2"/>
  <c r="H153" i="2"/>
  <c r="B153" i="2"/>
  <c r="G153" i="2"/>
  <c r="C153" i="2"/>
  <c r="D153" i="2"/>
  <c r="A153" i="2"/>
  <c r="H152" i="2"/>
  <c r="B152" i="2"/>
  <c r="G152" i="2"/>
  <c r="D152" i="2"/>
  <c r="C152" i="2"/>
  <c r="A152" i="2"/>
  <c r="H151" i="2"/>
  <c r="G151" i="2"/>
  <c r="C151" i="2"/>
  <c r="D151" i="2"/>
  <c r="B151" i="2"/>
  <c r="A151" i="2"/>
  <c r="H150" i="2"/>
  <c r="G150" i="2"/>
  <c r="D150" i="2"/>
  <c r="C150" i="2"/>
  <c r="B150" i="2"/>
  <c r="A150" i="2"/>
  <c r="H149" i="2"/>
  <c r="B149" i="2"/>
  <c r="G149" i="2"/>
  <c r="C149" i="2"/>
  <c r="D149" i="2"/>
  <c r="A149" i="2"/>
  <c r="H148" i="2"/>
  <c r="B148" i="2"/>
  <c r="G148" i="2"/>
  <c r="D148" i="2"/>
  <c r="C148" i="2"/>
  <c r="A148" i="2"/>
  <c r="H147" i="2"/>
  <c r="G147" i="2"/>
  <c r="C147" i="2"/>
  <c r="D147" i="2"/>
  <c r="B147" i="2"/>
  <c r="A147" i="2"/>
  <c r="H146" i="2"/>
  <c r="G146" i="2"/>
  <c r="D146" i="2"/>
  <c r="C146" i="2"/>
  <c r="B146" i="2"/>
  <c r="A146" i="2"/>
  <c r="H145" i="2"/>
  <c r="B145" i="2"/>
  <c r="G145" i="2"/>
  <c r="C145" i="2"/>
  <c r="D145" i="2"/>
  <c r="A145" i="2"/>
  <c r="H144" i="2"/>
  <c r="B144" i="2"/>
  <c r="G144" i="2"/>
  <c r="D144" i="2"/>
  <c r="C144" i="2"/>
  <c r="A144" i="2"/>
  <c r="H143" i="2"/>
  <c r="G143" i="2"/>
  <c r="C143" i="2"/>
  <c r="D143" i="2"/>
  <c r="B143" i="2"/>
  <c r="A143" i="2"/>
  <c r="H142" i="2"/>
  <c r="G142" i="2"/>
  <c r="D142" i="2"/>
  <c r="C142" i="2"/>
  <c r="B142" i="2"/>
  <c r="A142" i="2"/>
  <c r="H141" i="2"/>
  <c r="B141" i="2"/>
  <c r="G141" i="2"/>
  <c r="C141" i="2"/>
  <c r="D141" i="2"/>
  <c r="A141" i="2"/>
  <c r="H140" i="2"/>
  <c r="B140" i="2"/>
  <c r="G140" i="2"/>
  <c r="D140" i="2"/>
  <c r="C140" i="2"/>
  <c r="A140" i="2"/>
  <c r="H139" i="2"/>
  <c r="G139" i="2"/>
  <c r="C139" i="2"/>
  <c r="D139" i="2"/>
  <c r="B139" i="2"/>
  <c r="A139" i="2"/>
  <c r="H138" i="2"/>
  <c r="G138" i="2"/>
  <c r="D138" i="2"/>
  <c r="C138" i="2"/>
  <c r="B138" i="2"/>
  <c r="A138" i="2"/>
  <c r="H137" i="2"/>
  <c r="B137" i="2"/>
  <c r="G137" i="2"/>
  <c r="C137" i="2"/>
  <c r="D137" i="2"/>
  <c r="A137" i="2"/>
  <c r="H136" i="2"/>
  <c r="B136" i="2"/>
  <c r="G136" i="2"/>
  <c r="D136" i="2"/>
  <c r="C136" i="2"/>
  <c r="A136" i="2"/>
  <c r="H135" i="2"/>
  <c r="G135" i="2"/>
  <c r="C135" i="2"/>
  <c r="D135" i="2"/>
  <c r="B135" i="2"/>
  <c r="A135" i="2"/>
  <c r="H134" i="2"/>
  <c r="G134" i="2"/>
  <c r="D134" i="2"/>
  <c r="C134" i="2"/>
  <c r="B134" i="2"/>
  <c r="A134" i="2"/>
  <c r="H133" i="2"/>
  <c r="B133" i="2"/>
  <c r="G133" i="2"/>
  <c r="C133" i="2"/>
  <c r="D133" i="2"/>
  <c r="A133" i="2"/>
  <c r="H132" i="2"/>
  <c r="B132" i="2"/>
  <c r="G132" i="2"/>
  <c r="D132" i="2"/>
  <c r="C132" i="2"/>
  <c r="A132" i="2"/>
  <c r="H131" i="2"/>
  <c r="G131" i="2"/>
  <c r="C131" i="2"/>
  <c r="D131" i="2"/>
  <c r="B131" i="2"/>
  <c r="A131" i="2"/>
  <c r="H130" i="2"/>
  <c r="G130" i="2"/>
  <c r="D130" i="2"/>
  <c r="C130" i="2"/>
  <c r="B130" i="2"/>
  <c r="A130" i="2"/>
  <c r="H129" i="2"/>
  <c r="B129" i="2"/>
  <c r="G129" i="2"/>
  <c r="C129" i="2"/>
  <c r="D129" i="2"/>
  <c r="A129" i="2"/>
  <c r="H128" i="2"/>
  <c r="B128" i="2"/>
  <c r="G128" i="2"/>
  <c r="D128" i="2"/>
  <c r="C128" i="2"/>
  <c r="A128" i="2"/>
  <c r="H127" i="2"/>
  <c r="G127" i="2"/>
  <c r="C127" i="2"/>
  <c r="D127" i="2"/>
  <c r="B127" i="2"/>
  <c r="A127" i="2"/>
  <c r="H126" i="2"/>
  <c r="G126" i="2"/>
  <c r="D126" i="2"/>
  <c r="C126" i="2"/>
  <c r="B126" i="2"/>
  <c r="A126" i="2"/>
  <c r="H125" i="2"/>
  <c r="B125" i="2"/>
  <c r="G125" i="2"/>
  <c r="C125" i="2"/>
  <c r="D125" i="2"/>
  <c r="A125" i="2"/>
  <c r="H124" i="2"/>
  <c r="B124" i="2"/>
  <c r="G124" i="2"/>
  <c r="D124" i="2"/>
  <c r="C124" i="2"/>
  <c r="A124" i="2"/>
  <c r="H123" i="2"/>
  <c r="G123" i="2"/>
  <c r="C123" i="2"/>
  <c r="D123" i="2"/>
  <c r="B123" i="2"/>
  <c r="A123" i="2"/>
  <c r="H122" i="2"/>
  <c r="G122" i="2"/>
  <c r="D122" i="2"/>
  <c r="C122" i="2"/>
  <c r="B122" i="2"/>
  <c r="A122" i="2"/>
  <c r="H121" i="2"/>
  <c r="B121" i="2"/>
  <c r="G121" i="2"/>
  <c r="C121" i="2"/>
  <c r="D121" i="2"/>
  <c r="A121" i="2"/>
  <c r="H120" i="2"/>
  <c r="B120" i="2"/>
  <c r="G120" i="2"/>
  <c r="D120" i="2"/>
  <c r="C120" i="2"/>
  <c r="A120" i="2"/>
  <c r="H119" i="2"/>
  <c r="G119" i="2"/>
  <c r="C119" i="2"/>
  <c r="D119" i="2"/>
  <c r="B119" i="2"/>
  <c r="A119" i="2"/>
  <c r="H118" i="2"/>
  <c r="G118" i="2"/>
  <c r="D118" i="2"/>
  <c r="C118" i="2"/>
  <c r="B118" i="2"/>
  <c r="A118" i="2"/>
  <c r="H117" i="2"/>
  <c r="B117" i="2"/>
  <c r="G117" i="2"/>
  <c r="C117" i="2"/>
  <c r="D117" i="2"/>
  <c r="A117" i="2"/>
  <c r="H116" i="2"/>
  <c r="B116" i="2"/>
  <c r="G116" i="2"/>
  <c r="D116" i="2"/>
  <c r="C116" i="2"/>
  <c r="A116" i="2"/>
  <c r="H115" i="2"/>
  <c r="G115" i="2"/>
  <c r="C115" i="2"/>
  <c r="D115" i="2"/>
  <c r="B115" i="2"/>
  <c r="A115" i="2"/>
  <c r="H114" i="2"/>
  <c r="G114" i="2"/>
  <c r="D114" i="2"/>
  <c r="C114" i="2"/>
  <c r="B114" i="2"/>
  <c r="A114" i="2"/>
  <c r="H113" i="2"/>
  <c r="B113" i="2"/>
  <c r="G113" i="2"/>
  <c r="C113" i="2"/>
  <c r="D113" i="2"/>
  <c r="A113" i="2"/>
  <c r="H112" i="2"/>
  <c r="B112" i="2"/>
  <c r="G112" i="2"/>
  <c r="D112" i="2"/>
  <c r="C112" i="2"/>
  <c r="A112" i="2"/>
  <c r="H111" i="2"/>
  <c r="G111" i="2"/>
  <c r="C111" i="2"/>
  <c r="D111" i="2"/>
  <c r="B111" i="2"/>
  <c r="A111" i="2"/>
  <c r="H110" i="2"/>
  <c r="G110" i="2"/>
  <c r="D110" i="2"/>
  <c r="C110" i="2"/>
  <c r="B110" i="2"/>
  <c r="A110" i="2"/>
  <c r="H109" i="2"/>
  <c r="B109" i="2"/>
  <c r="G109" i="2"/>
  <c r="C109" i="2"/>
  <c r="D109" i="2"/>
  <c r="A109" i="2"/>
  <c r="H108" i="2"/>
  <c r="B108" i="2"/>
  <c r="G108" i="2"/>
  <c r="D108" i="2"/>
  <c r="C108" i="2"/>
  <c r="A108" i="2"/>
  <c r="H107" i="2"/>
  <c r="G107" i="2"/>
  <c r="C107" i="2"/>
  <c r="D107" i="2"/>
  <c r="B107" i="2"/>
  <c r="A107" i="2"/>
  <c r="H106" i="2"/>
  <c r="G106" i="2"/>
  <c r="D106" i="2"/>
  <c r="C106" i="2"/>
  <c r="B106" i="2"/>
  <c r="A106" i="2"/>
  <c r="H105" i="2"/>
  <c r="B105" i="2"/>
  <c r="G105" i="2"/>
  <c r="C105" i="2"/>
  <c r="D105" i="2"/>
  <c r="A105" i="2"/>
  <c r="H104" i="2"/>
  <c r="B104" i="2"/>
  <c r="G104" i="2"/>
  <c r="D104" i="2"/>
  <c r="C104" i="2"/>
  <c r="A104" i="2"/>
  <c r="H103" i="2"/>
  <c r="G103" i="2"/>
  <c r="C103" i="2"/>
  <c r="D103" i="2"/>
  <c r="B103" i="2"/>
  <c r="A103" i="2"/>
  <c r="H102" i="2"/>
  <c r="G102" i="2"/>
  <c r="D102" i="2"/>
  <c r="C102" i="2"/>
  <c r="B102" i="2"/>
  <c r="A102" i="2"/>
  <c r="H101" i="2"/>
  <c r="B101" i="2"/>
  <c r="G101" i="2"/>
  <c r="C101" i="2"/>
  <c r="D101" i="2"/>
  <c r="A101" i="2"/>
  <c r="H100" i="2"/>
  <c r="B100" i="2"/>
  <c r="G100" i="2"/>
  <c r="D100" i="2"/>
  <c r="C100" i="2"/>
  <c r="A100" i="2"/>
  <c r="H99" i="2"/>
  <c r="G99" i="2"/>
  <c r="C99" i="2"/>
  <c r="D99" i="2"/>
  <c r="B99" i="2"/>
  <c r="A99" i="2"/>
  <c r="H98" i="2"/>
  <c r="G98" i="2"/>
  <c r="D98" i="2"/>
  <c r="C98" i="2"/>
  <c r="B98" i="2"/>
  <c r="A98" i="2"/>
  <c r="H97" i="2"/>
  <c r="B97" i="2"/>
  <c r="G97" i="2"/>
  <c r="C97" i="2"/>
  <c r="D97" i="2"/>
  <c r="A97" i="2"/>
  <c r="H96" i="2"/>
  <c r="B96" i="2"/>
  <c r="G96" i="2"/>
  <c r="D96" i="2"/>
  <c r="C96" i="2"/>
  <c r="A96" i="2"/>
  <c r="H95" i="2"/>
  <c r="G95" i="2"/>
  <c r="C95" i="2"/>
  <c r="D95" i="2"/>
  <c r="B95" i="2"/>
  <c r="A95" i="2"/>
  <c r="H94" i="2"/>
  <c r="G94" i="2"/>
  <c r="D94" i="2"/>
  <c r="C94" i="2"/>
  <c r="B94" i="2"/>
  <c r="A94" i="2"/>
  <c r="H93" i="2"/>
  <c r="B93" i="2"/>
  <c r="G93" i="2"/>
  <c r="C93" i="2"/>
  <c r="D93" i="2"/>
  <c r="A93" i="2"/>
  <c r="H92" i="2"/>
  <c r="B92" i="2"/>
  <c r="G92" i="2"/>
  <c r="D92" i="2"/>
  <c r="C92" i="2"/>
  <c r="A92" i="2"/>
  <c r="H91" i="2"/>
  <c r="G91" i="2"/>
  <c r="C91" i="2"/>
  <c r="D91" i="2"/>
  <c r="B91" i="2"/>
  <c r="A91" i="2"/>
  <c r="H90" i="2"/>
  <c r="G90" i="2"/>
  <c r="D90" i="2"/>
  <c r="C90" i="2"/>
  <c r="B90" i="2"/>
  <c r="A90" i="2"/>
  <c r="H89" i="2"/>
  <c r="B89" i="2"/>
  <c r="G89" i="2"/>
  <c r="C89" i="2"/>
  <c r="D89" i="2"/>
  <c r="A89" i="2"/>
  <c r="H88" i="2"/>
  <c r="B88" i="2"/>
  <c r="G88" i="2"/>
  <c r="D88" i="2"/>
  <c r="C88" i="2"/>
  <c r="A88" i="2"/>
  <c r="H87" i="2"/>
  <c r="G87" i="2"/>
  <c r="C87" i="2"/>
  <c r="D87" i="2"/>
  <c r="B87" i="2"/>
  <c r="A87" i="2"/>
  <c r="H86" i="2"/>
  <c r="G86" i="2"/>
  <c r="D86" i="2"/>
  <c r="C86" i="2"/>
  <c r="B86" i="2"/>
  <c r="A86" i="2"/>
  <c r="H85" i="2"/>
  <c r="B85" i="2"/>
  <c r="G85" i="2"/>
  <c r="C85" i="2"/>
  <c r="D85" i="2"/>
  <c r="A85" i="2"/>
  <c r="H84" i="2"/>
  <c r="B84" i="2"/>
  <c r="G84" i="2"/>
  <c r="D84" i="2"/>
  <c r="C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F16" i="1"/>
  <c r="C17" i="1"/>
  <c r="Q21" i="1"/>
  <c r="C11" i="1"/>
  <c r="C12" i="1"/>
  <c r="C16" i="1" l="1"/>
  <c r="D18" i="1" s="1"/>
  <c r="O22" i="1"/>
  <c r="O21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<sst xmlns="http://schemas.openxmlformats.org/spreadsheetml/2006/main" count="422" uniqueCount="61">
  <si>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</si>
  <si>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</si>
  <si>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</si>
  <si>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</si>
  <si>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</si>
  <si>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</si>
  <si>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</si>
  <si>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</si>
  <si>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</si>
  <si>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</si>
  <si>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</si>
  <si>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</si>
  <si>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</si>
  <si>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</si>
  <si>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</si>
  <si>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</si>
  <si>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</si>
  <si>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</si>
  <si>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</si>
  <si>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</si>
  <si>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</si>
  <si>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</si>
  <si>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</si>
  <si>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</si>
  <si>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</si>
  <si>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</si>
  <si>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</si>
  <si>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</si>
  <si>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</si>
  <si>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</si>
  <si>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</si>
  <si>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</si>
  <si>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</si>
  <si>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</si>
  <si>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</si>
  <si>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</si>
  <si>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</si>
  <si>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</si>
  <si>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</si>
  <si>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</si>
  <si>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</si>
  <si>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</si>
  <si>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</si>
  <si>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</si>
  <si>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</si>
  <si>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</si>
  <si>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</si>
  <si>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</si>
  <si>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</si>
  <si>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</si>
  <si>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</si>
  <si>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</si>
  <si>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</si>
  <si>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</si>
  <si>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</si>
  <si>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</si>
  <si>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V1021 Her</t>
  </si>
  <si>
    <t>EA</t>
  </si>
  <si>
    <t>V1021 Her / GSC 51439.722</t>
  </si>
  <si>
    <t>IBVS 5674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</si>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</sst>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V1021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99-4523-9F20-EE3AEB59B2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99-4523-9F20-EE3AEB59B2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-0.287850000000617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99-4523-9F20-EE3AEB59B2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99-4523-9F20-EE3AEB59B2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99-4523-9F20-EE3AEB59B2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99-4523-9F20-EE3AEB59B2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99-4523-9F20-EE3AEB59B2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-0.287850000000617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99-4523-9F20-EE3AEB59B2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99-4523-9F20-EE3AEB59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12056"/>
        <c:axId val="1"/>
      </c:scatterChart>
      <c:valAx>
        <c:axId val="71721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1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6D9D58-0CC5-03C6-6693-1730FCFE6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58</v>
      </c>
      <c r="F1" s="50" t="s">
        <v>56</v>
      </c>
      <c r="G1" s="31">
        <v>15.574539999999999</v>
      </c>
      <c r="H1" s="32">
        <v>49.275500000000001</v>
      </c>
      <c r="I1" s="33">
        <v>51439.722000000002</v>
      </c>
      <c r="J1" s="33">
        <v>1.22665</v>
      </c>
      <c r="K1" s="30" t="s">
        <v>57</v>
      </c>
      <c r="L1" s="32"/>
      <c r="M1" s="33">
        <v>51439.722000000002</v>
      </c>
      <c r="N1" s="33">
        <v>1.22665</v>
      </c>
      <c r="O1" s="36" t="s">
        <v>57</v>
      </c>
    </row>
    <row r="2" spans="1:15" x14ac:dyDescent="0.2">
      <c r="A2" t="s">
        <v>23</v>
      </c>
      <c r="B2" t="s">
        <v>57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3">
        <v>51439.722000000002</v>
      </c>
      <c r="D7" s="30" t="s">
        <v>59</v>
      </c>
    </row>
    <row r="8" spans="1:15" x14ac:dyDescent="0.2">
      <c r="A8" t="s">
        <v>3</v>
      </c>
      <c r="C8" s="53">
        <v>1.22665</v>
      </c>
      <c r="D8" s="30" t="s">
        <v>59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-6.2372697724944097E-5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57100.423900000002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1.2265876273022751</v>
      </c>
      <c r="E16" s="14" t="s">
        <v>30</v>
      </c>
      <c r="F16" s="35">
        <f ca="1">NOW()+15018.5+$C$5/24</f>
        <v>60354.733523495364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7269</v>
      </c>
    </row>
    <row r="18" spans="1:21" ht="14.25" thickTop="1" thickBot="1" x14ac:dyDescent="0.25">
      <c r="A18" s="16" t="s">
        <v>5</v>
      </c>
      <c r="B18" s="10"/>
      <c r="C18" s="19">
        <f ca="1">+C15</f>
        <v>57100.423900000002</v>
      </c>
      <c r="D18" s="20">
        <f ca="1">+C16</f>
        <v>1.2265876273022751</v>
      </c>
      <c r="E18" s="14" t="s">
        <v>36</v>
      </c>
      <c r="F18" s="23">
        <f ca="1">ROUND(2*(F16-$C$15)/$C$16,0)/2+F15</f>
        <v>2654</v>
      </c>
    </row>
    <row r="19" spans="1:21" ht="13.5" thickTop="1" x14ac:dyDescent="0.2">
      <c r="E19" s="14" t="s">
        <v>31</v>
      </c>
      <c r="F19" s="18">
        <f ca="1">+$C$15+$C$16*F18-15018.5-$C$5/24</f>
        <v>45337.683296193572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0" t="s">
        <v>59</v>
      </c>
      <c r="C21" s="8">
        <v>51439.722000000002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36421.222000000002</v>
      </c>
    </row>
    <row r="22" spans="1:21" x14ac:dyDescent="0.2">
      <c r="A22" s="51" t="s">
        <v>60</v>
      </c>
      <c r="B22" s="52"/>
      <c r="C22" s="51">
        <v>57100.423900000002</v>
      </c>
      <c r="D22" s="51">
        <v>4.5999999999999999E-3</v>
      </c>
      <c r="E22">
        <f>+(C22-C$7)/C$8</f>
        <v>4614.7653364855496</v>
      </c>
      <c r="F22">
        <f>ROUND(2*E22,0)/2</f>
        <v>4615</v>
      </c>
      <c r="G22">
        <f>+C22-(C$7+F22*C$8)</f>
        <v>-0.287850000000617</v>
      </c>
      <c r="J22">
        <f>+G22</f>
        <v>-0.287850000000617</v>
      </c>
      <c r="O22">
        <f ca="1">+C$11+C$12*$F22</f>
        <v>-0.287850000000617</v>
      </c>
      <c r="Q22" s="2">
        <f>+C22-15018.5</f>
        <v>42081.923900000002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42</v>
      </c>
      <c r="I1" s="38" t="s">
        <v>43</v>
      </c>
      <c r="J1" s="39" t="s">
        <v>41</v>
      </c>
    </row>
    <row r="2" spans="1:16" x14ac:dyDescent="0.2">
      <c r="I2" s="40" t="s">
        <v>44</v>
      </c>
      <c r="J2" s="41" t="s">
        <v>40</v>
      </c>
    </row>
    <row r="3" spans="1:16" x14ac:dyDescent="0.2">
      <c r="A3" s="42" t="s">
        <v>45</v>
      </c>
      <c r="I3" s="40" t="s">
        <v>46</v>
      </c>
      <c r="J3" s="41" t="s">
        <v>38</v>
      </c>
    </row>
    <row r="4" spans="1:16" x14ac:dyDescent="0.2">
      <c r="I4" s="40" t="s">
        <v>47</v>
      </c>
      <c r="J4" s="41" t="s">
        <v>38</v>
      </c>
    </row>
    <row r="5" spans="1:16" ht="13.5" thickBot="1" x14ac:dyDescent="0.25">
      <c r="I5" s="43" t="s">
        <v>48</v>
      </c>
      <c r="J5" s="44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50</v>
      </c>
      <c r="J11" s="47" t="s">
        <v>51</v>
      </c>
      <c r="K11" s="46">
        <v>-3273</v>
      </c>
      <c r="L11" s="46" t="s">
        <v>52</v>
      </c>
      <c r="M11" s="47" t="s">
        <v>53</v>
      </c>
      <c r="N11" s="47"/>
      <c r="O11" s="48" t="s">
        <v>54</v>
      </c>
      <c r="P11" s="48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2024-02-14T04:36:16Z</dcterms:modified>
</cp:coreProperties>
</file>