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DEF64B-30C4-4E9F-8CCF-FD68F3CC59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/>
  <c r="H21" i="2"/>
  <c r="E22" i="2"/>
  <c r="F22" i="2"/>
  <c r="G22" i="2"/>
  <c r="H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G11" i="2"/>
  <c r="E14" i="2"/>
  <c r="E15" i="2" s="1"/>
  <c r="C17" i="2"/>
  <c r="Q21" i="2"/>
  <c r="Q22" i="2"/>
  <c r="Q23" i="2"/>
  <c r="Q24" i="2"/>
  <c r="Q25" i="2"/>
  <c r="Q26" i="2"/>
  <c r="E26" i="1"/>
  <c r="F26" i="1"/>
  <c r="G26" i="1"/>
  <c r="I26" i="1"/>
  <c r="F11" i="1"/>
  <c r="Q26" i="1"/>
  <c r="F22" i="1"/>
  <c r="G22" i="1"/>
  <c r="H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Q23" i="1"/>
  <c r="Q24" i="1"/>
  <c r="Q25" i="1"/>
  <c r="E21" i="1"/>
  <c r="F21" i="1"/>
  <c r="G21" i="1"/>
  <c r="H21" i="1"/>
  <c r="E22" i="1"/>
  <c r="Q21" i="1"/>
  <c r="Q22" i="1"/>
  <c r="E14" i="1"/>
  <c r="E15" i="1" s="1"/>
  <c r="C17" i="1"/>
  <c r="C11" i="2"/>
  <c r="C12" i="2"/>
  <c r="C11" i="1"/>
  <c r="C16" i="2" l="1"/>
  <c r="D18" i="2" s="1"/>
  <c r="C15" i="2"/>
  <c r="O24" i="2"/>
  <c r="O25" i="2"/>
  <c r="O23" i="2"/>
  <c r="O21" i="2"/>
  <c r="O26" i="2"/>
  <c r="O22" i="2"/>
  <c r="C12" i="1"/>
  <c r="C16" i="1" l="1"/>
  <c r="D18" i="1" s="1"/>
  <c r="O23" i="1"/>
  <c r="O22" i="1"/>
  <c r="O26" i="1"/>
  <c r="O24" i="1"/>
  <c r="C15" i="1"/>
  <c r="O25" i="1"/>
  <c r="O21" i="1"/>
  <c r="E16" i="2"/>
  <c r="E17" i="2" s="1"/>
  <c r="C18" i="2"/>
  <c r="C18" i="1" l="1"/>
  <c r="E16" i="1"/>
  <c r="E17" i="1" s="1"/>
</calcChain>
</file>

<file path=xl/sharedStrings.xml><?xml version="1.0" encoding="utf-8"?>
<sst xmlns="http://schemas.openxmlformats.org/spreadsheetml/2006/main" count="120" uniqueCount="53">
  <si>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</si>
  <si>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</si>
  <si>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</si>
  <si>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</si>
  <si>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</si>
  <si>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</si>
  <si>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</si>
  <si>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</si>
  <si>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</si>
  <si>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</si>
  <si>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</si>
  <si>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</si>
  <si>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</si>
  <si>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</si>
  <si>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</si>
  <si>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</si>
  <si>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</si>
  <si>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</si>
  <si>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</si>
  <si>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</si>
  <si>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</si>
  <si>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</si>
  <si>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</si>
  <si>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</si>
  <si>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</si>
  <si>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</si>
  <si>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</si>
  <si>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</si>
  <si>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</si>
  <si>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</si>
  <si>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</si>
  <si>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</si>
  <si>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</si>
  <si>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</si>
  <si>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</si>
  <si>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</si>
  <si>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</si>
  <si>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</si>
  <si>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</si>
  <si>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</si>
  <si>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</si>
  <si>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</si>
  <si>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</si>
  <si>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V1051 Her / GSC 2069-0150</t>
  </si>
  <si>
    <t>EB</t>
  </si>
  <si>
    <t>IBVS 5060</t>
  </si>
  <si>
    <t>I</t>
  </si>
  <si>
    <t>II</t>
  </si>
  <si>
    <t>OEJV 0160</t>
  </si>
  <si>
    <t>OEJV</t>
  </si>
  <si>
    <t>OEJV 0168</t>
  </si>
  <si>
    <t>from fitting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</si>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</sst>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0" fillId="2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3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9.0589867613743991E-4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20-4BB1-9708-ABE0105A07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-6.1682955856667832E-4</c:v>
                </c:pt>
                <c:pt idx="3">
                  <c:v>-1.7735564542817883E-3</c:v>
                </c:pt>
                <c:pt idx="4">
                  <c:v>2.5163246027659625E-4</c:v>
                </c:pt>
                <c:pt idx="5">
                  <c:v>2.261503686895594E-3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20-4BB1-9708-ABE0105A07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20-4BB1-9708-ABE0105A07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20-4BB1-9708-ABE0105A07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20-4BB1-9708-ABE0105A07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20-4BB1-9708-ABE0105A07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20-4BB1-9708-ABE0105A07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1.7144147062401232E-4</c:v>
                </c:pt>
                <c:pt idx="1">
                  <c:v>1.7144147062343154E-4</c:v>
                </c:pt>
                <c:pt idx="2">
                  <c:v>1.7144146758133085E-4</c:v>
                </c:pt>
                <c:pt idx="3">
                  <c:v>1.7144146756952174E-4</c:v>
                </c:pt>
                <c:pt idx="4">
                  <c:v>1.7144146730120361E-4</c:v>
                </c:pt>
                <c:pt idx="5">
                  <c:v>1.7144146676166341E-4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20-4BB1-9708-ABE0105A075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20-4BB1-9708-ABE0105A0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76264"/>
        <c:axId val="1"/>
      </c:scatterChart>
      <c:valAx>
        <c:axId val="395576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76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13533834586467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1.1000000013154931E-3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6-47E3-94DD-B4EE3F089DB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2">
                  <c:v>1.0162800000034622</c:v>
                </c:pt>
                <c:pt idx="3">
                  <c:v>1.0190700000021025</c:v>
                </c:pt>
                <c:pt idx="4">
                  <c:v>1.1107699999993201</c:v>
                </c:pt>
                <c:pt idx="5">
                  <c:v>1.2931000000025961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6-47E3-94DD-B4EE3F089DB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6-47E3-94DD-B4EE3F089DB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6-47E3-94DD-B4EE3F089DB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6-47E3-94DD-B4EE3F089DB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6-47E3-94DD-B4EE3F089DB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1">
                    <c:v>4.0000000000000001E-3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6-47E3-94DD-B4EE3F089DB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1.7144147182557301E-4</c:v>
                </c:pt>
                <c:pt idx="1">
                  <c:v>3.6554279451272455E-4</c:v>
                </c:pt>
                <c:pt idx="2">
                  <c:v>1.0170682710298125</c:v>
                </c:pt>
                <c:pt idx="3">
                  <c:v>1.0210149979244512</c:v>
                </c:pt>
                <c:pt idx="4">
                  <c:v>1.1106898090059154</c:v>
                </c:pt>
                <c:pt idx="5">
                  <c:v>1.2910099377822792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6-47E3-94DD-B4EE3F089DB1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1.5</c:v>
                </c:pt>
                <c:pt idx="2">
                  <c:v>7858.5</c:v>
                </c:pt>
                <c:pt idx="3">
                  <c:v>7889</c:v>
                </c:pt>
                <c:pt idx="4">
                  <c:v>8582</c:v>
                </c:pt>
                <c:pt idx="5">
                  <c:v>9975.5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6-47E3-94DD-B4EE3F089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47688"/>
        <c:axId val="1"/>
      </c:scatterChart>
      <c:valAx>
        <c:axId val="521047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047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548872180451127"/>
          <c:y val="0.92375366568914952"/>
          <c:w val="0.93684210526315792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CC7F921-994C-30E3-9AA2-E4AA088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798A22-647D-AC6C-33B0-268865784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>
      <c r="A2" t="s">
        <v>24</v>
      </c>
      <c r="B2" t="s">
        <v>44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41</v>
      </c>
      <c r="D4" s="29" t="s">
        <v>41</v>
      </c>
    </row>
    <row r="6" spans="1:7">
      <c r="A6" s="5" t="s">
        <v>1</v>
      </c>
    </row>
    <row r="7" spans="1:7">
      <c r="A7" t="s">
        <v>2</v>
      </c>
      <c r="C7" s="42">
        <v>51286.885600000001</v>
      </c>
      <c r="D7" s="30" t="s">
        <v>42</v>
      </c>
    </row>
    <row r="8" spans="1:7">
      <c r="A8" t="s">
        <v>3</v>
      </c>
      <c r="C8" s="42">
        <v>0.5583294008817915</v>
      </c>
      <c r="D8" s="30" t="s">
        <v>51</v>
      </c>
    </row>
    <row r="9" spans="1:7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15</v>
      </c>
      <c r="B11" s="10"/>
      <c r="C11" s="22">
        <f ca="1">INTERCEPT(INDIRECT($G$11):G991,INDIRECT($F$11):F991)</f>
        <v>1.7144147062401232E-4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SLOPE(INDIRECT($G$11):G991,INDIRECT($F$11):F991)</f>
        <v>-3.8718349212990342E-16</v>
      </c>
      <c r="D12" s="3"/>
      <c r="E12" s="10"/>
    </row>
    <row r="13" spans="1:7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>
      <c r="A14" s="10"/>
      <c r="B14" s="10"/>
      <c r="C14" s="10"/>
      <c r="D14" s="14" t="s">
        <v>33</v>
      </c>
      <c r="E14" s="15">
        <f ca="1">NOW()+15018.5+$C$9/24</f>
        <v>60354.754029976852</v>
      </c>
    </row>
    <row r="15" spans="1:7">
      <c r="A15" s="12" t="s">
        <v>17</v>
      </c>
      <c r="B15" s="10"/>
      <c r="C15" s="13">
        <f ca="1">(C7+C11)+(C8+C12)*INT(MAX(F21:F3532))</f>
        <v>56856.221545237335</v>
      </c>
      <c r="D15" s="14" t="s">
        <v>39</v>
      </c>
      <c r="E15" s="15">
        <f ca="1">ROUND(2*(E14-$C$7)/$C$8,0)/2+E13</f>
        <v>16242</v>
      </c>
    </row>
    <row r="16" spans="1:7">
      <c r="A16" s="16" t="s">
        <v>4</v>
      </c>
      <c r="B16" s="10"/>
      <c r="C16" s="17">
        <f ca="1">+C8+C12</f>
        <v>0.55832940088179117</v>
      </c>
      <c r="D16" s="14" t="s">
        <v>40</v>
      </c>
      <c r="E16" s="24">
        <f ca="1">ROUND(2*(E14-$C$15)/$C$16,0)/2+E13</f>
        <v>6267</v>
      </c>
    </row>
    <row r="17" spans="1:18" ht="13.5" thickBot="1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45337.167733896858</v>
      </c>
    </row>
    <row r="18" spans="1:18" ht="14.25" thickTop="1" thickBot="1">
      <c r="A18" s="16" t="s">
        <v>5</v>
      </c>
      <c r="B18" s="10"/>
      <c r="C18" s="19">
        <f ca="1">+C15</f>
        <v>56856.221545237335</v>
      </c>
      <c r="D18" s="20">
        <f ca="1">+C16</f>
        <v>0.55832940088179117</v>
      </c>
      <c r="E18" s="21" t="s">
        <v>35</v>
      </c>
    </row>
    <row r="19" spans="1:18" ht="13.5" thickTop="1">
      <c r="A19" s="25" t="s">
        <v>36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52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>
      <c r="A21" s="31" t="s">
        <v>45</v>
      </c>
      <c r="B21" s="32" t="s">
        <v>46</v>
      </c>
      <c r="C21" s="31">
        <v>51286.885600000001</v>
      </c>
      <c r="D21" s="31">
        <v>1.6999999999999999E-3</v>
      </c>
      <c r="E21" s="33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1.7144147062401232E-4</v>
      </c>
      <c r="Q21" s="2">
        <f t="shared" ref="Q21:Q26" si="4">+C21-15018.5</f>
        <v>36268.385600000001</v>
      </c>
    </row>
    <row r="22" spans="1:18">
      <c r="A22" s="31" t="s">
        <v>45</v>
      </c>
      <c r="B22" s="32" t="s">
        <v>47</v>
      </c>
      <c r="C22" s="31">
        <v>51287.724000000002</v>
      </c>
      <c r="D22" s="31">
        <v>4.0000000000000001E-3</v>
      </c>
      <c r="E22" s="33">
        <f t="shared" si="0"/>
        <v>1.5016225165223775</v>
      </c>
      <c r="F22">
        <f t="shared" si="1"/>
        <v>1.5</v>
      </c>
      <c r="G22">
        <f t="shared" si="2"/>
        <v>9.0589867613743991E-4</v>
      </c>
      <c r="H22">
        <f>+G22</f>
        <v>9.0589867613743991E-4</v>
      </c>
      <c r="O22">
        <f t="shared" ca="1" si="3"/>
        <v>1.7144147062343154E-4</v>
      </c>
      <c r="Q22" s="2">
        <f t="shared" si="4"/>
        <v>36269.224000000002</v>
      </c>
    </row>
    <row r="23" spans="1:18">
      <c r="A23" s="34" t="s">
        <v>48</v>
      </c>
      <c r="B23" s="35" t="s">
        <v>47</v>
      </c>
      <c r="C23" s="36">
        <v>55674.516580000003</v>
      </c>
      <c r="D23" s="36">
        <v>4.0000000000000002E-4</v>
      </c>
      <c r="E23" s="33">
        <f t="shared" si="0"/>
        <v>7858.4988952228632</v>
      </c>
      <c r="F23">
        <f t="shared" si="1"/>
        <v>7858.5</v>
      </c>
      <c r="G23">
        <f t="shared" si="2"/>
        <v>-6.1682955856667832E-4</v>
      </c>
      <c r="I23">
        <f>+G23</f>
        <v>-6.1682955856667832E-4</v>
      </c>
      <c r="O23">
        <f t="shared" ca="1" si="3"/>
        <v>1.7144146758133085E-4</v>
      </c>
      <c r="Q23" s="2">
        <f t="shared" si="4"/>
        <v>40656.016580000003</v>
      </c>
    </row>
    <row r="24" spans="1:18">
      <c r="A24" s="34" t="s">
        <v>48</v>
      </c>
      <c r="B24" s="35" t="s">
        <v>47</v>
      </c>
      <c r="C24" s="36">
        <v>55691.544470000001</v>
      </c>
      <c r="D24" s="36">
        <v>2.0000000000000001E-4</v>
      </c>
      <c r="E24" s="33">
        <f t="shared" si="0"/>
        <v>7888.9968234586049</v>
      </c>
      <c r="F24">
        <f t="shared" si="1"/>
        <v>7889</v>
      </c>
      <c r="G24">
        <f t="shared" si="2"/>
        <v>-1.7735564542817883E-3</v>
      </c>
      <c r="I24">
        <f>+G24</f>
        <v>-1.7735564542817883E-3</v>
      </c>
      <c r="O24">
        <f t="shared" ca="1" si="3"/>
        <v>1.7144146756952174E-4</v>
      </c>
      <c r="Q24" s="2">
        <f t="shared" si="4"/>
        <v>40673.044470000001</v>
      </c>
    </row>
    <row r="25" spans="1:18">
      <c r="A25" s="34" t="s">
        <v>48</v>
      </c>
      <c r="B25" s="35" t="s">
        <v>46</v>
      </c>
      <c r="C25" s="36">
        <v>56078.468769999999</v>
      </c>
      <c r="D25" s="36">
        <v>2.9999999999999997E-4</v>
      </c>
      <c r="E25" s="33">
        <f t="shared" si="0"/>
        <v>8582.0004506881833</v>
      </c>
      <c r="F25">
        <f t="shared" si="1"/>
        <v>8582</v>
      </c>
      <c r="G25">
        <f t="shared" si="2"/>
        <v>2.5163246027659625E-4</v>
      </c>
      <c r="I25">
        <f>+G25</f>
        <v>2.5163246027659625E-4</v>
      </c>
      <c r="O25">
        <f t="shared" ca="1" si="3"/>
        <v>1.7144146730120361E-4</v>
      </c>
      <c r="Q25" s="2">
        <f t="shared" si="4"/>
        <v>41059.968769999999</v>
      </c>
    </row>
    <row r="26" spans="1:18">
      <c r="A26" s="38" t="s">
        <v>50</v>
      </c>
      <c r="B26" s="39" t="s">
        <v>47</v>
      </c>
      <c r="C26" s="40">
        <v>56856.502800000002</v>
      </c>
      <c r="D26" s="38">
        <v>8.0000000000000004E-4</v>
      </c>
      <c r="E26" s="33">
        <f t="shared" si="0"/>
        <v>9975.5040504828976</v>
      </c>
      <c r="F26">
        <f t="shared" si="1"/>
        <v>9975.5</v>
      </c>
      <c r="G26">
        <f t="shared" si="2"/>
        <v>2.261503686895594E-3</v>
      </c>
      <c r="I26">
        <f>+G26</f>
        <v>2.261503686895594E-3</v>
      </c>
      <c r="O26">
        <f t="shared" ca="1" si="3"/>
        <v>1.7144146676166341E-4</v>
      </c>
      <c r="Q26" s="2">
        <f t="shared" si="4"/>
        <v>41838.002800000002</v>
      </c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selection activeCell="F26" sqref="F2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>
      <c r="A2" t="s">
        <v>24</v>
      </c>
      <c r="B2" t="s">
        <v>44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41</v>
      </c>
      <c r="D4" s="29" t="s">
        <v>41</v>
      </c>
    </row>
    <row r="6" spans="1:7">
      <c r="A6" s="5" t="s">
        <v>1</v>
      </c>
    </row>
    <row r="7" spans="1:7">
      <c r="A7" t="s">
        <v>2</v>
      </c>
      <c r="C7" s="8">
        <v>51286.885600000001</v>
      </c>
      <c r="D7" s="30" t="s">
        <v>42</v>
      </c>
    </row>
    <row r="8" spans="1:7">
      <c r="A8" t="s">
        <v>3</v>
      </c>
      <c r="C8" s="8">
        <v>0.55820000000000003</v>
      </c>
      <c r="D8" s="30" t="s">
        <v>42</v>
      </c>
    </row>
    <row r="9" spans="1:7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15</v>
      </c>
      <c r="B11" s="10"/>
      <c r="C11" s="22">
        <f ca="1">INTERCEPT(INDIRECT($G$11):G991,INDIRECT($F$11):F991)</f>
        <v>1.7144147182557301E-4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SLOPE(INDIRECT($G$11):G991,INDIRECT($F$11):F991)</f>
        <v>1.2940088179143436E-4</v>
      </c>
      <c r="D12" s="3"/>
      <c r="E12" s="10"/>
    </row>
    <row r="13" spans="1:7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>
      <c r="A14" s="10"/>
      <c r="B14" s="10"/>
      <c r="C14" s="10"/>
      <c r="D14" s="14" t="s">
        <v>33</v>
      </c>
      <c r="E14" s="15">
        <f ca="1">NOW()+15018.5+$C$9/24</f>
        <v>60355.483196643523</v>
      </c>
    </row>
    <row r="15" spans="1:7">
      <c r="A15" s="12" t="s">
        <v>17</v>
      </c>
      <c r="B15" s="10"/>
      <c r="C15" s="13">
        <f ca="1">(C7+C11)+(C8+C12)*INT(MAX(F21:F3532))</f>
        <v>56856.221545237342</v>
      </c>
      <c r="D15" s="14" t="s">
        <v>39</v>
      </c>
      <c r="E15" s="15">
        <f ca="1">ROUND(2*(E14-$C$7)/$C$8,0)/2+E13</f>
        <v>16247</v>
      </c>
    </row>
    <row r="16" spans="1:7">
      <c r="A16" s="16" t="s">
        <v>4</v>
      </c>
      <c r="B16" s="10"/>
      <c r="C16" s="17">
        <f ca="1">+C8+C12</f>
        <v>0.5583294008817915</v>
      </c>
      <c r="D16" s="14" t="s">
        <v>40</v>
      </c>
      <c r="E16" s="24">
        <f ca="1">ROUND(2*(E14-$C$15)/$C$16,0)/2+E13</f>
        <v>6268.5</v>
      </c>
    </row>
    <row r="17" spans="1:18" ht="13.5" thickBot="1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45337.276061331519</v>
      </c>
    </row>
    <row r="18" spans="1:18" ht="14.25" thickTop="1" thickBot="1">
      <c r="A18" s="16" t="s">
        <v>5</v>
      </c>
      <c r="B18" s="10"/>
      <c r="C18" s="19">
        <f ca="1">+C15</f>
        <v>56856.221545237342</v>
      </c>
      <c r="D18" s="20">
        <f ca="1">+C16</f>
        <v>0.5583294008817915</v>
      </c>
      <c r="E18" s="21" t="s">
        <v>35</v>
      </c>
    </row>
    <row r="19" spans="1:18" ht="13.5" thickTop="1">
      <c r="A19" s="25" t="s">
        <v>36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>
      <c r="A21" s="31" t="s">
        <v>45</v>
      </c>
      <c r="B21" s="32" t="s">
        <v>46</v>
      </c>
      <c r="C21" s="31">
        <v>51286.885600000001</v>
      </c>
      <c r="D21" s="31">
        <v>1.6999999999999999E-3</v>
      </c>
      <c r="E21" s="33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1.7144147182557301E-4</v>
      </c>
      <c r="Q21" s="2">
        <f t="shared" ref="Q21:Q26" si="3">+C21-15018.5</f>
        <v>36268.385600000001</v>
      </c>
    </row>
    <row r="22" spans="1:18">
      <c r="A22" s="31" t="s">
        <v>45</v>
      </c>
      <c r="B22" s="32" t="s">
        <v>47</v>
      </c>
      <c r="C22" s="31">
        <v>51287.724000000002</v>
      </c>
      <c r="D22" s="31">
        <v>4.0000000000000001E-3</v>
      </c>
      <c r="E22" s="33">
        <f t="shared" si="0"/>
        <v>1.5019706198504965</v>
      </c>
      <c r="F22">
        <f>ROUND(2*E22,0)/2</f>
        <v>1.5</v>
      </c>
      <c r="G22">
        <f t="shared" si="1"/>
        <v>1.1000000013154931E-3</v>
      </c>
      <c r="H22">
        <f>+G22</f>
        <v>1.1000000013154931E-3</v>
      </c>
      <c r="O22">
        <f t="shared" ca="1" si="2"/>
        <v>3.6554279451272455E-4</v>
      </c>
      <c r="Q22" s="2">
        <f t="shared" si="3"/>
        <v>36269.224000000002</v>
      </c>
    </row>
    <row r="23" spans="1:18">
      <c r="A23" s="34" t="s">
        <v>48</v>
      </c>
      <c r="B23" s="35" t="s">
        <v>47</v>
      </c>
      <c r="C23" s="36">
        <v>55674.516580000003</v>
      </c>
      <c r="D23" s="36">
        <v>4.0000000000000002E-4</v>
      </c>
      <c r="E23" s="33">
        <f t="shared" si="0"/>
        <v>7860.3206377642446</v>
      </c>
      <c r="F23" s="37">
        <f>ROUND(2*E23,0)/2-2</f>
        <v>7858.5</v>
      </c>
      <c r="G23">
        <f t="shared" si="1"/>
        <v>1.0162800000034622</v>
      </c>
      <c r="I23">
        <f>+G23</f>
        <v>1.0162800000034622</v>
      </c>
      <c r="O23">
        <f t="shared" ca="1" si="2"/>
        <v>1.0170682710298125</v>
      </c>
      <c r="Q23" s="2">
        <f t="shared" si="3"/>
        <v>40656.016580000003</v>
      </c>
    </row>
    <row r="24" spans="1:18">
      <c r="A24" s="34" t="s">
        <v>48</v>
      </c>
      <c r="B24" s="35" t="s">
        <v>47</v>
      </c>
      <c r="C24" s="36">
        <v>55691.544470000001</v>
      </c>
      <c r="D24" s="36">
        <v>2.0000000000000001E-4</v>
      </c>
      <c r="E24" s="33">
        <f t="shared" si="0"/>
        <v>7890.8256359727675</v>
      </c>
      <c r="F24" s="37">
        <f>ROUND(2*E24,0)/2-2</f>
        <v>7889</v>
      </c>
      <c r="G24">
        <f t="shared" si="1"/>
        <v>1.0190700000021025</v>
      </c>
      <c r="I24">
        <f>+G24</f>
        <v>1.0190700000021025</v>
      </c>
      <c r="O24">
        <f t="shared" ca="1" si="2"/>
        <v>1.0210149979244512</v>
      </c>
      <c r="Q24" s="2">
        <f t="shared" si="3"/>
        <v>40673.044470000001</v>
      </c>
    </row>
    <row r="25" spans="1:18">
      <c r="A25" s="34" t="s">
        <v>48</v>
      </c>
      <c r="B25" s="35" t="s">
        <v>46</v>
      </c>
      <c r="C25" s="36">
        <v>56078.468769999999</v>
      </c>
      <c r="D25" s="36">
        <v>2.9999999999999997E-4</v>
      </c>
      <c r="E25" s="33">
        <f t="shared" si="0"/>
        <v>8583.9899140093112</v>
      </c>
      <c r="F25" s="37">
        <f>ROUND(2*E25,0)/2-2</f>
        <v>8582</v>
      </c>
      <c r="G25">
        <f t="shared" si="1"/>
        <v>1.1107699999993201</v>
      </c>
      <c r="I25">
        <f>+G25</f>
        <v>1.1107699999993201</v>
      </c>
      <c r="O25">
        <f t="shared" ca="1" si="2"/>
        <v>1.1106898090059154</v>
      </c>
      <c r="Q25" s="2">
        <f t="shared" si="3"/>
        <v>41059.968769999999</v>
      </c>
    </row>
    <row r="26" spans="1:18">
      <c r="A26" s="38" t="s">
        <v>50</v>
      </c>
      <c r="B26" s="39" t="s">
        <v>47</v>
      </c>
      <c r="C26" s="40">
        <v>56856.502800000002</v>
      </c>
      <c r="D26" s="38">
        <v>8.0000000000000004E-4</v>
      </c>
      <c r="E26" s="33">
        <f t="shared" si="0"/>
        <v>9977.816553206736</v>
      </c>
      <c r="F26" s="41">
        <f>ROUND(2*E26,0)/2-2.5</f>
        <v>9975.5</v>
      </c>
      <c r="G26">
        <f t="shared" si="1"/>
        <v>1.2931000000025961</v>
      </c>
      <c r="I26">
        <f>+G26</f>
        <v>1.2931000000025961</v>
      </c>
      <c r="O26">
        <f t="shared" ca="1" si="2"/>
        <v>1.2910099377822792</v>
      </c>
      <c r="Q26" s="2">
        <f t="shared" si="3"/>
        <v>41838.002800000002</v>
      </c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2024-02-14T05:05:48Z</dcterms:modified>
</cp:coreProperties>
</file>