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86A471E-6F9C-48B6-AD4E-EFD32D3FFE3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<sst xmlns="http://schemas.openxmlformats.org/spreadsheetml/2006/main" count="52" uniqueCount="47">
  <si>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</si>
  <si>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</si>
  <si>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</si>
  <si>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</si>
  <si>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</si>
  <si>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</si>
  <si>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</si>
  <si>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</si>
  <si>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</si>
  <si>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</si>
  <si>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</si>
  <si>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</si>
  <si>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</si>
  <si>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</si>
  <si>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</si>
  <si>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</si>
  <si>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</si>
  <si>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</si>
  <si>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</si>
  <si>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</si>
  <si>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</si>
  <si>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</si>
  <si>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</si>
  <si>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</si>
  <si>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</si>
  <si>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</si>
  <si>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</si>
  <si>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</si>
  <si>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</si>
  <si>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</si>
  <si>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</si>
  <si>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</si>
  <si>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</si>
  <si>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</si>
  <si>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</si>
  <si>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</si>
  <si>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</si>
  <si>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</si>
  <si>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</si>
  <si>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</si>
  <si>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</si>
  <si>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</si>
  <si>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V1059 Her / GSC 2079-1360</t>
  </si>
  <si>
    <t>EA</t>
  </si>
  <si>
    <t>IBVS 6093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</si>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</sst>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V1059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3-425A-B2D9-4F633F24DF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-0.10839999999734573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03-425A-B2D9-4F633F24DF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03-425A-B2D9-4F633F24DF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03-425A-B2D9-4F633F24DF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03-425A-B2D9-4F633F24DF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03-425A-B2D9-4F633F24DF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03-425A-B2D9-4F633F24DF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-0.10839999999734573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03-425A-B2D9-4F633F24DF7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03-425A-B2D9-4F633F24D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48360"/>
        <c:axId val="1"/>
      </c:scatterChart>
      <c:valAx>
        <c:axId val="701548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48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8689D11-6EE2-DA66-4ACC-775D565FA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51265.830699999999</v>
      </c>
      <c r="D7" s="30" t="s">
        <v>41</v>
      </c>
    </row>
    <row r="8" spans="1:7" x14ac:dyDescent="0.2">
      <c r="A8" t="s">
        <v>3</v>
      </c>
      <c r="C8" s="33">
        <v>0.59943000000000002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-1.2517321015859784E-5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60354.761245833331</v>
      </c>
    </row>
    <row r="15" spans="1:7" x14ac:dyDescent="0.2">
      <c r="A15" s="12" t="s">
        <v>17</v>
      </c>
      <c r="B15" s="10"/>
      <c r="C15" s="13">
        <f ca="1">(C7+C11)+(C8+C12)*INT(MAX(F21:F3533))</f>
        <v>56456.786100000005</v>
      </c>
      <c r="D15" s="14" t="s">
        <v>38</v>
      </c>
      <c r="E15" s="15">
        <f ca="1">ROUND(2*(E14-$C$7)/$C$8,0)/2+E13</f>
        <v>15163.5</v>
      </c>
    </row>
    <row r="16" spans="1:7" x14ac:dyDescent="0.2">
      <c r="A16" s="16" t="s">
        <v>4</v>
      </c>
      <c r="B16" s="10"/>
      <c r="C16" s="17">
        <f ca="1">+C8+C12</f>
        <v>0.5994174826789842</v>
      </c>
      <c r="D16" s="14" t="s">
        <v>39</v>
      </c>
      <c r="E16" s="24">
        <f ca="1">ROUND(2*(E14-$C$15)/$C$16,0)/2+E13</f>
        <v>6504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45337.293240677456</v>
      </c>
    </row>
    <row r="18" spans="1:18" ht="14.25" thickTop="1" thickBot="1" x14ac:dyDescent="0.25">
      <c r="A18" s="16" t="s">
        <v>5</v>
      </c>
      <c r="B18" s="10"/>
      <c r="C18" s="19">
        <f ca="1">+C15</f>
        <v>56456.786100000005</v>
      </c>
      <c r="D18" s="20">
        <f ca="1">+C16</f>
        <v>0.5994174826789842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C$7</f>
        <v>51265.830699999999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36247.330699999999</v>
      </c>
    </row>
    <row r="22" spans="1:18" x14ac:dyDescent="0.2">
      <c r="A22" s="31" t="s">
        <v>44</v>
      </c>
      <c r="B22" s="32" t="s">
        <v>45</v>
      </c>
      <c r="C22" s="31">
        <v>56456.786099999998</v>
      </c>
      <c r="D22" s="31">
        <v>2.0000000000000001E-4</v>
      </c>
      <c r="E22">
        <f>+(C22-C$7)/C$8</f>
        <v>8659.8191615367905</v>
      </c>
      <c r="F22">
        <f>ROUND(2*E22,0)/2</f>
        <v>8660</v>
      </c>
      <c r="G22">
        <f>+C22-(C$7+F22*C$8)</f>
        <v>-0.10839999999734573</v>
      </c>
      <c r="I22">
        <f>+G22</f>
        <v>-0.10839999999734573</v>
      </c>
      <c r="O22">
        <f ca="1">+C$11+C$12*$F22</f>
        <v>-0.10839999999734573</v>
      </c>
      <c r="Q22" s="2">
        <f>+C22-15018.5</f>
        <v>41438.286099999998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2024-02-14T05:16:11Z</dcterms:modified>
</cp:coreProperties>
</file>