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82ECE93-9277-4212-83A9-5A9F03041E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8" i="1"/>
  <c r="Q29" i="1"/>
  <c r="Q30" i="1"/>
  <c r="Q31" i="1"/>
  <c r="Q32" i="1"/>
  <c r="Q33" i="1"/>
  <c r="Q34" i="1"/>
  <c r="F11" i="1"/>
  <c r="Q22" i="1"/>
  <c r="Q23" i="1"/>
  <c r="Q24" i="1"/>
  <c r="Q25" i="1"/>
  <c r="Q26" i="1"/>
  <c r="Q27" i="1"/>
  <c r="C21" i="1"/>
  <c r="G21" i="1"/>
  <c r="H21" i="1"/>
  <c r="E21" i="1"/>
  <c r="F21" i="1"/>
  <c r="A21" i="1"/>
  <c r="H20" i="1"/>
  <c r="G11" i="1"/>
  <c r="E14" i="1"/>
  <c r="C17" i="1"/>
  <c r="Q21" i="1"/>
  <c r="C12" i="1"/>
  <c r="C11" i="1"/>
  <c r="O28" i="1" l="1"/>
  <c r="S28" i="1" s="1"/>
  <c r="O30" i="1"/>
  <c r="S30" i="1" s="1"/>
  <c r="O29" i="1"/>
  <c r="S29" i="1" s="1"/>
  <c r="O24" i="1"/>
  <c r="S24" i="1" s="1"/>
  <c r="O34" i="1"/>
  <c r="S34" i="1" s="1"/>
  <c r="O26" i="1"/>
  <c r="S26" i="1" s="1"/>
  <c r="O33" i="1"/>
  <c r="S33" i="1" s="1"/>
  <c r="O27" i="1"/>
  <c r="S27" i="1" s="1"/>
  <c r="O22" i="1"/>
  <c r="S22" i="1" s="1"/>
  <c r="O32" i="1"/>
  <c r="S32" i="1" s="1"/>
  <c r="C15" i="1"/>
  <c r="O23" i="1"/>
  <c r="S23" i="1" s="1"/>
  <c r="O21" i="1"/>
  <c r="S21" i="1" s="1"/>
  <c r="O31" i="1"/>
  <c r="S31" i="1" s="1"/>
  <c r="O25" i="1"/>
  <c r="S25" i="1" s="1"/>
  <c r="C16" i="1"/>
  <c r="D18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<sst xmlns="http://schemas.openxmlformats.org/spreadsheetml/2006/main" count="80" uniqueCount="57">
  <si>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</si>
  <si>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</si>
  <si>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</si>
  <si>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</si>
  <si>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</si>
  <si>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</si>
  <si>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</si>
  <si>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</si>
  <si>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</si>
  <si>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</si>
  <si>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</si>
  <si>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</si>
  <si>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</si>
  <si>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</si>
  <si>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</si>
  <si>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</si>
  <si>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</si>
  <si>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</si>
  <si>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</si>
  <si>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</si>
  <si>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</si>
  <si>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</si>
  <si>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</si>
  <si>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</si>
  <si>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</si>
  <si>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</si>
  <si>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</si>
  <si>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</si>
  <si>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</si>
  <si>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</si>
  <si>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</si>
  <si>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</si>
  <si>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</si>
  <si>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</si>
  <si>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</si>
  <si>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</si>
  <si>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</si>
  <si>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</si>
  <si>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</si>
  <si>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</si>
  <si>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</si>
  <si>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</si>
  <si>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G0950-0560</t>
  </si>
  <si>
    <t>G0950-0560_Her.xls</t>
  </si>
  <si>
    <t>Her</t>
  </si>
  <si>
    <t>GSC 0950-0560</t>
  </si>
  <si>
    <t>IBVS 5894</t>
  </si>
  <si>
    <t>I</t>
  </si>
  <si>
    <t>IBVS 5992</t>
  </si>
  <si>
    <t>IBVS 6029</t>
  </si>
  <si>
    <t>IBVS 6063</t>
  </si>
  <si>
    <t>p</t>
  </si>
  <si>
    <t>VSX</t>
  </si>
  <si>
    <t>Period checked byToMcat 2014-01-24</t>
  </si>
  <si>
    <t>IBVS 6130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</si>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</sst>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0950-0560 -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CB-476B-92E7-72C7107F69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-2.2600000011152588E-3</c:v>
                </c:pt>
                <c:pt idx="2">
                  <c:v>-1.1850000009872019E-3</c:v>
                </c:pt>
                <c:pt idx="3">
                  <c:v>9.6499999926891178E-4</c:v>
                </c:pt>
                <c:pt idx="4">
                  <c:v>-2.4449999982607551E-3</c:v>
                </c:pt>
                <c:pt idx="5">
                  <c:v>-1.8449999988661148E-3</c:v>
                </c:pt>
                <c:pt idx="6">
                  <c:v>-1.0849999962374568E-3</c:v>
                </c:pt>
                <c:pt idx="7">
                  <c:v>-1.1599999997997656E-3</c:v>
                </c:pt>
                <c:pt idx="8">
                  <c:v>-2.8400000010151416E-3</c:v>
                </c:pt>
                <c:pt idx="9">
                  <c:v>-2.4574999988544732E-3</c:v>
                </c:pt>
                <c:pt idx="10">
                  <c:v>-1.9749999992200173E-3</c:v>
                </c:pt>
                <c:pt idx="11">
                  <c:v>-1.4349999983096495E-3</c:v>
                </c:pt>
                <c:pt idx="12">
                  <c:v>-2.4525000044377521E-3</c:v>
                </c:pt>
                <c:pt idx="13">
                  <c:v>-1.5700000003562309E-3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CB-476B-92E7-72C7107F69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B-476B-92E7-72C7107F69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CB-476B-92E7-72C7107F69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CB-476B-92E7-72C7107F69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CB-476B-92E7-72C7107F69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1.2999999999999999E-4</c:v>
                  </c:pt>
                  <c:pt idx="5">
                    <c:v>8.0000000000000007E-5</c:v>
                  </c:pt>
                  <c:pt idx="6">
                    <c:v>9.0000000000000006E-5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6.9999999999999999E-4</c:v>
                  </c:pt>
                  <c:pt idx="12">
                    <c:v>1.2999999999999999E-3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CB-476B-92E7-72C7107F69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-5.2603480732552966E-5</c:v>
                </c:pt>
                <c:pt idx="1">
                  <c:v>-1.0983430748860708E-3</c:v>
                </c:pt>
                <c:pt idx="2">
                  <c:v>-1.373668252663681E-3</c:v>
                </c:pt>
                <c:pt idx="3">
                  <c:v>-1.5274534870980219E-3</c:v>
                </c:pt>
                <c:pt idx="4">
                  <c:v>-1.6703249307015386E-3</c:v>
                </c:pt>
                <c:pt idx="5">
                  <c:v>-1.6703249307015386E-3</c:v>
                </c:pt>
                <c:pt idx="6">
                  <c:v>-1.6703249307015386E-3</c:v>
                </c:pt>
                <c:pt idx="7">
                  <c:v>-1.8027786648756321E-3</c:v>
                </c:pt>
                <c:pt idx="8">
                  <c:v>-1.8047629904812364E-3</c:v>
                </c:pt>
                <c:pt idx="9">
                  <c:v>-1.8079875195903437E-3</c:v>
                </c:pt>
                <c:pt idx="10">
                  <c:v>-1.8112120486994507E-3</c:v>
                </c:pt>
                <c:pt idx="11">
                  <c:v>-1.8151806999106596E-3</c:v>
                </c:pt>
                <c:pt idx="12">
                  <c:v>-1.8184052290197666E-3</c:v>
                </c:pt>
                <c:pt idx="13">
                  <c:v>-1.8216297581288739E-3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CB-476B-92E7-72C7107F697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2108</c:v>
                </c:pt>
                <c:pt idx="2">
                  <c:v>2663</c:v>
                </c:pt>
                <c:pt idx="3">
                  <c:v>2973</c:v>
                </c:pt>
                <c:pt idx="4">
                  <c:v>3261</c:v>
                </c:pt>
                <c:pt idx="5">
                  <c:v>3261</c:v>
                </c:pt>
                <c:pt idx="6">
                  <c:v>3261</c:v>
                </c:pt>
                <c:pt idx="7">
                  <c:v>3528</c:v>
                </c:pt>
                <c:pt idx="8">
                  <c:v>3532</c:v>
                </c:pt>
                <c:pt idx="9">
                  <c:v>3538.5</c:v>
                </c:pt>
                <c:pt idx="10">
                  <c:v>3545</c:v>
                </c:pt>
                <c:pt idx="11">
                  <c:v>3553</c:v>
                </c:pt>
                <c:pt idx="12">
                  <c:v>3559.5</c:v>
                </c:pt>
                <c:pt idx="13">
                  <c:v>3566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CB-476B-92E7-72C7107F6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62776"/>
        <c:axId val="1"/>
      </c:scatterChart>
      <c:valAx>
        <c:axId val="9906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062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A3BA8E-0E9B-3949-F73D-0CBEB96D4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43</v>
      </c>
    </row>
    <row r="2" spans="1:7" x14ac:dyDescent="0.2">
      <c r="A2" t="s">
        <v>23</v>
      </c>
      <c r="B2" t="s">
        <v>13</v>
      </c>
      <c r="C2" s="31" t="s">
        <v>41</v>
      </c>
      <c r="D2" s="3" t="s">
        <v>44</v>
      </c>
      <c r="E2" s="32" t="s">
        <v>42</v>
      </c>
      <c r="F2" t="s">
        <v>13</v>
      </c>
    </row>
    <row r="3" spans="1:7" ht="13.5" thickBot="1" x14ac:dyDescent="0.25">
      <c r="C3" s="40" t="s">
        <v>53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3">
        <v>52385.72</v>
      </c>
      <c r="D7" s="30" t="s">
        <v>52</v>
      </c>
    </row>
    <row r="8" spans="1:7" x14ac:dyDescent="0.2">
      <c r="A8" t="s">
        <v>3</v>
      </c>
      <c r="C8" s="43">
        <v>1.2324949999999999</v>
      </c>
      <c r="D8" s="30" t="s">
        <v>52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-5.2603480732552966E-5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-4.9608140140109951E-7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60354.828637268518</v>
      </c>
    </row>
    <row r="15" spans="1:7" x14ac:dyDescent="0.2">
      <c r="A15" s="12" t="s">
        <v>17</v>
      </c>
      <c r="B15" s="10"/>
      <c r="C15" s="13">
        <f ca="1">(C7+C11)+(C8+C12)*INT(MAX(F21:F3533))</f>
        <v>56780.795348370244</v>
      </c>
      <c r="D15" s="14" t="s">
        <v>38</v>
      </c>
      <c r="E15" s="15">
        <f ca="1">ROUND(2*(E14-$C$7)/$C$8,0)/2+E13</f>
        <v>6467</v>
      </c>
    </row>
    <row r="16" spans="1:7" x14ac:dyDescent="0.2">
      <c r="A16" s="16" t="s">
        <v>4</v>
      </c>
      <c r="B16" s="10"/>
      <c r="C16" s="17">
        <f ca="1">+C8+C12</f>
        <v>1.2324945039185986</v>
      </c>
      <c r="D16" s="14" t="s">
        <v>39</v>
      </c>
      <c r="E16" s="24">
        <f ca="1">ROUND(2*(E14-$C$15)/$C$16,0)/2+E13</f>
        <v>2901</v>
      </c>
    </row>
    <row r="17" spans="1:19" ht="13.5" thickBot="1" x14ac:dyDescent="0.25">
      <c r="A17" s="14" t="s">
        <v>29</v>
      </c>
      <c r="B17" s="10"/>
      <c r="C17" s="10">
        <f>COUNT(C21:C2191)</f>
        <v>14</v>
      </c>
      <c r="D17" s="14" t="s">
        <v>33</v>
      </c>
      <c r="E17" s="18">
        <f ca="1">+$C$15+$C$16*E16-15018.5-$C$9/24</f>
        <v>45338.157737571433</v>
      </c>
    </row>
    <row r="18" spans="1:19" ht="14.25" thickTop="1" thickBot="1" x14ac:dyDescent="0.25">
      <c r="A18" s="16" t="s">
        <v>5</v>
      </c>
      <c r="B18" s="10"/>
      <c r="C18" s="19">
        <f ca="1">+C15</f>
        <v>56780.795348370244</v>
      </c>
      <c r="D18" s="20">
        <f ca="1">+C16</f>
        <v>1.2324945039185986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9.247401409945773E-4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52385.72</v>
      </c>
      <c r="D21" s="8" t="s">
        <v>13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34" si="2">+C21-(C$7+F21*C$8)</f>
        <v>0</v>
      </c>
      <c r="H21">
        <f>+G21</f>
        <v>0</v>
      </c>
      <c r="O21">
        <f t="shared" ref="O21:O34" ca="1" si="3">+C$11+C$12*$F21</f>
        <v>-5.2603480732552966E-5</v>
      </c>
      <c r="Q21" s="2">
        <f t="shared" ref="Q21:Q34" si="4">+C21-15018.5</f>
        <v>37367.22</v>
      </c>
      <c r="S21">
        <f t="shared" ref="S21:S34" ca="1" si="5">+(O21-G21)^2</f>
        <v>2.767126185180071E-9</v>
      </c>
    </row>
    <row r="22" spans="1:19" x14ac:dyDescent="0.2">
      <c r="A22" s="33" t="s">
        <v>46</v>
      </c>
      <c r="B22" s="34" t="s">
        <v>47</v>
      </c>
      <c r="C22" s="33">
        <v>54983.817199999998</v>
      </c>
      <c r="D22" s="33">
        <v>2.9999999999999997E-4</v>
      </c>
      <c r="E22">
        <f t="shared" si="0"/>
        <v>2107.9981663211588</v>
      </c>
      <c r="F22">
        <f t="shared" si="1"/>
        <v>2108</v>
      </c>
      <c r="G22">
        <f t="shared" si="2"/>
        <v>-2.2600000011152588E-3</v>
      </c>
      <c r="I22">
        <f t="shared" ref="I22:I34" si="6">+G22</f>
        <v>-2.2600000011152588E-3</v>
      </c>
      <c r="O22">
        <f t="shared" ca="1" si="3"/>
        <v>-1.0983430748860708E-3</v>
      </c>
      <c r="Q22" s="2">
        <f t="shared" si="4"/>
        <v>39965.317199999998</v>
      </c>
      <c r="S22">
        <f t="shared" ca="1" si="5"/>
        <v>1.3494468142562452E-6</v>
      </c>
    </row>
    <row r="23" spans="1:19" x14ac:dyDescent="0.2">
      <c r="A23" s="33" t="s">
        <v>48</v>
      </c>
      <c r="B23" s="34" t="s">
        <v>47</v>
      </c>
      <c r="C23" s="33">
        <v>55667.853000000003</v>
      </c>
      <c r="D23" s="33">
        <v>4.0000000000000002E-4</v>
      </c>
      <c r="E23">
        <f t="shared" si="0"/>
        <v>2662.999038535655</v>
      </c>
      <c r="F23">
        <f t="shared" si="1"/>
        <v>2663</v>
      </c>
      <c r="G23">
        <f t="shared" si="2"/>
        <v>-1.1850000009872019E-3</v>
      </c>
      <c r="I23">
        <f t="shared" si="6"/>
        <v>-1.1850000009872019E-3</v>
      </c>
      <c r="O23">
        <f t="shared" ca="1" si="3"/>
        <v>-1.373668252663681E-3</v>
      </c>
      <c r="Q23" s="2">
        <f t="shared" si="4"/>
        <v>40649.353000000003</v>
      </c>
      <c r="S23">
        <f t="shared" ca="1" si="5"/>
        <v>3.5595709190659235E-8</v>
      </c>
    </row>
    <row r="24" spans="1:19" x14ac:dyDescent="0.2">
      <c r="A24" s="35" t="s">
        <v>49</v>
      </c>
      <c r="B24" s="36" t="s">
        <v>47</v>
      </c>
      <c r="C24" s="35">
        <v>56049.928599999999</v>
      </c>
      <c r="D24" s="35">
        <v>5.0000000000000001E-4</v>
      </c>
      <c r="E24">
        <f t="shared" si="0"/>
        <v>2973.0007829646356</v>
      </c>
      <c r="F24">
        <f t="shared" si="1"/>
        <v>2973</v>
      </c>
      <c r="G24">
        <f t="shared" si="2"/>
        <v>9.6499999926891178E-4</v>
      </c>
      <c r="I24">
        <f t="shared" si="6"/>
        <v>9.6499999926891178E-4</v>
      </c>
      <c r="O24">
        <f t="shared" ca="1" si="3"/>
        <v>-1.5274534870980219E-3</v>
      </c>
      <c r="Q24" s="2">
        <f t="shared" si="4"/>
        <v>41031.428599999999</v>
      </c>
      <c r="S24">
        <f t="shared" ca="1" si="5"/>
        <v>6.2123243817026825E-6</v>
      </c>
    </row>
    <row r="25" spans="1:19" x14ac:dyDescent="0.2">
      <c r="A25" s="37" t="s">
        <v>50</v>
      </c>
      <c r="B25" s="38" t="s">
        <v>51</v>
      </c>
      <c r="C25" s="39">
        <v>56404.883750000001</v>
      </c>
      <c r="D25" s="39">
        <v>1.2999999999999999E-4</v>
      </c>
      <c r="E25">
        <f t="shared" si="0"/>
        <v>3260.9980162191328</v>
      </c>
      <c r="F25">
        <f t="shared" si="1"/>
        <v>3261</v>
      </c>
      <c r="G25">
        <f t="shared" si="2"/>
        <v>-2.4449999982607551E-3</v>
      </c>
      <c r="I25">
        <f t="shared" si="6"/>
        <v>-2.4449999982607551E-3</v>
      </c>
      <c r="O25">
        <f t="shared" ca="1" si="3"/>
        <v>-1.6703249307015386E-3</v>
      </c>
      <c r="Q25" s="2">
        <f t="shared" si="4"/>
        <v>41386.383750000001</v>
      </c>
      <c r="S25">
        <f t="shared" ca="1" si="5"/>
        <v>6.0012146029787672E-7</v>
      </c>
    </row>
    <row r="26" spans="1:19" x14ac:dyDescent="0.2">
      <c r="A26" s="37" t="s">
        <v>50</v>
      </c>
      <c r="B26" s="38" t="s">
        <v>51</v>
      </c>
      <c r="C26" s="39">
        <v>56404.88435</v>
      </c>
      <c r="D26" s="39">
        <v>8.0000000000000007E-5</v>
      </c>
      <c r="E26">
        <f t="shared" si="0"/>
        <v>3260.9985030365228</v>
      </c>
      <c r="F26">
        <f t="shared" si="1"/>
        <v>3261</v>
      </c>
      <c r="G26">
        <f t="shared" si="2"/>
        <v>-1.8449999988661148E-3</v>
      </c>
      <c r="I26">
        <f t="shared" si="6"/>
        <v>-1.8449999988661148E-3</v>
      </c>
      <c r="O26">
        <f t="shared" ca="1" si="3"/>
        <v>-1.6703249307015386E-3</v>
      </c>
      <c r="Q26" s="2">
        <f t="shared" si="4"/>
        <v>41386.38435</v>
      </c>
      <c r="S26">
        <f t="shared" ca="1" si="5"/>
        <v>3.0511379438299342E-8</v>
      </c>
    </row>
    <row r="27" spans="1:19" x14ac:dyDescent="0.2">
      <c r="A27" s="37" t="s">
        <v>50</v>
      </c>
      <c r="B27" s="38" t="s">
        <v>51</v>
      </c>
      <c r="C27" s="39">
        <v>56404.885110000003</v>
      </c>
      <c r="D27" s="39">
        <v>9.0000000000000006E-5</v>
      </c>
      <c r="E27">
        <f t="shared" si="0"/>
        <v>3260.9991196718865</v>
      </c>
      <c r="F27">
        <f t="shared" si="1"/>
        <v>3261</v>
      </c>
      <c r="G27">
        <f t="shared" si="2"/>
        <v>-1.0849999962374568E-3</v>
      </c>
      <c r="I27">
        <f t="shared" si="6"/>
        <v>-1.0849999962374568E-3</v>
      </c>
      <c r="O27">
        <f t="shared" ca="1" si="3"/>
        <v>-1.6703249307015386E-3</v>
      </c>
      <c r="Q27" s="2">
        <f t="shared" si="4"/>
        <v>41386.385110000003</v>
      </c>
      <c r="S27">
        <f t="shared" ca="1" si="5"/>
        <v>3.426052789053816E-7</v>
      </c>
    </row>
    <row r="28" spans="1:19" x14ac:dyDescent="0.2">
      <c r="A28" s="41" t="s">
        <v>54</v>
      </c>
      <c r="B28" s="42" t="s">
        <v>47</v>
      </c>
      <c r="C28" s="41">
        <v>56733.961199999998</v>
      </c>
      <c r="D28" s="41">
        <v>4.0000000000000002E-4</v>
      </c>
      <c r="E28">
        <f t="shared" si="0"/>
        <v>3527.9990588197088</v>
      </c>
      <c r="F28">
        <f t="shared" si="1"/>
        <v>3528</v>
      </c>
      <c r="G28">
        <f t="shared" si="2"/>
        <v>-1.1599999997997656E-3</v>
      </c>
      <c r="I28">
        <f t="shared" si="6"/>
        <v>-1.1599999997997656E-3</v>
      </c>
      <c r="O28">
        <f t="shared" ca="1" si="3"/>
        <v>-1.8027786648756321E-3</v>
      </c>
      <c r="Q28" s="2">
        <f t="shared" si="4"/>
        <v>41715.461199999998</v>
      </c>
      <c r="S28">
        <f t="shared" ca="1" si="5"/>
        <v>4.131644122767129E-7</v>
      </c>
    </row>
    <row r="29" spans="1:19" x14ac:dyDescent="0.2">
      <c r="A29" s="41" t="s">
        <v>54</v>
      </c>
      <c r="B29" s="42" t="s">
        <v>47</v>
      </c>
      <c r="C29" s="41">
        <v>56738.889499999997</v>
      </c>
      <c r="D29" s="41">
        <v>4.0000000000000002E-4</v>
      </c>
      <c r="E29">
        <f t="shared" si="0"/>
        <v>3531.9976957310146</v>
      </c>
      <c r="F29">
        <f t="shared" si="1"/>
        <v>3532</v>
      </c>
      <c r="G29">
        <f t="shared" si="2"/>
        <v>-2.8400000010151416E-3</v>
      </c>
      <c r="I29">
        <f t="shared" si="6"/>
        <v>-2.8400000010151416E-3</v>
      </c>
      <c r="O29">
        <f t="shared" ca="1" si="3"/>
        <v>-1.8047629904812364E-3</v>
      </c>
      <c r="Q29" s="2">
        <f t="shared" si="4"/>
        <v>41720.389499999997</v>
      </c>
      <c r="S29">
        <f t="shared" ca="1" si="5"/>
        <v>1.0717156679791769E-6</v>
      </c>
    </row>
    <row r="30" spans="1:19" x14ac:dyDescent="0.2">
      <c r="A30" s="41" t="s">
        <v>54</v>
      </c>
      <c r="B30" s="42" t="s">
        <v>55</v>
      </c>
      <c r="C30" s="41">
        <v>56746.901100000003</v>
      </c>
      <c r="D30" s="41">
        <v>8.0000000000000004E-4</v>
      </c>
      <c r="E30">
        <f t="shared" si="0"/>
        <v>3538.4980060771054</v>
      </c>
      <c r="F30">
        <f t="shared" si="1"/>
        <v>3538.5</v>
      </c>
      <c r="G30">
        <f t="shared" si="2"/>
        <v>-2.4574999988544732E-3</v>
      </c>
      <c r="I30">
        <f t="shared" si="6"/>
        <v>-2.4574999988544732E-3</v>
      </c>
      <c r="O30">
        <f t="shared" ca="1" si="3"/>
        <v>-1.8079875195903437E-3</v>
      </c>
      <c r="Q30" s="2">
        <f t="shared" si="4"/>
        <v>41728.401100000003</v>
      </c>
      <c r="S30">
        <f t="shared" ca="1" si="5"/>
        <v>4.2186646071983631E-7</v>
      </c>
    </row>
    <row r="31" spans="1:19" x14ac:dyDescent="0.2">
      <c r="A31" s="41" t="s">
        <v>54</v>
      </c>
      <c r="B31" s="42" t="s">
        <v>47</v>
      </c>
      <c r="C31" s="41">
        <v>56754.912799999998</v>
      </c>
      <c r="D31" s="41">
        <v>5.9999999999999995E-4</v>
      </c>
      <c r="E31">
        <f t="shared" si="0"/>
        <v>3544.99839755942</v>
      </c>
      <c r="F31">
        <f t="shared" si="1"/>
        <v>3545</v>
      </c>
      <c r="G31">
        <f t="shared" si="2"/>
        <v>-1.9749999992200173E-3</v>
      </c>
      <c r="I31">
        <f t="shared" si="6"/>
        <v>-1.9749999992200173E-3</v>
      </c>
      <c r="O31">
        <f t="shared" ca="1" si="3"/>
        <v>-1.8112120486994507E-3</v>
      </c>
      <c r="Q31" s="2">
        <f t="shared" si="4"/>
        <v>41736.412799999998</v>
      </c>
      <c r="S31">
        <f t="shared" ca="1" si="5"/>
        <v>2.6826492735727586E-8</v>
      </c>
    </row>
    <row r="32" spans="1:19" x14ac:dyDescent="0.2">
      <c r="A32" s="41" t="s">
        <v>54</v>
      </c>
      <c r="B32" s="42" t="s">
        <v>47</v>
      </c>
      <c r="C32" s="41">
        <v>56764.773300000001</v>
      </c>
      <c r="D32" s="41">
        <v>6.9999999999999999E-4</v>
      </c>
      <c r="E32">
        <f t="shared" si="0"/>
        <v>3552.9988356950739</v>
      </c>
      <c r="F32">
        <f t="shared" si="1"/>
        <v>3553</v>
      </c>
      <c r="G32">
        <f t="shared" si="2"/>
        <v>-1.4349999983096495E-3</v>
      </c>
      <c r="I32">
        <f t="shared" si="6"/>
        <v>-1.4349999983096495E-3</v>
      </c>
      <c r="O32">
        <f t="shared" ca="1" si="3"/>
        <v>-1.8151806999106596E-3</v>
      </c>
      <c r="Q32" s="2">
        <f t="shared" si="4"/>
        <v>41746.273300000001</v>
      </c>
      <c r="S32">
        <f t="shared" ca="1" si="5"/>
        <v>1.4453736586983626E-7</v>
      </c>
    </row>
    <row r="33" spans="1:19" x14ac:dyDescent="0.2">
      <c r="A33" s="41" t="s">
        <v>54</v>
      </c>
      <c r="B33" s="42" t="s">
        <v>55</v>
      </c>
      <c r="C33" s="41">
        <v>56772.783499999998</v>
      </c>
      <c r="D33" s="41">
        <v>1.2999999999999999E-3</v>
      </c>
      <c r="E33">
        <f t="shared" si="0"/>
        <v>3559.4980101339129</v>
      </c>
      <c r="F33">
        <f t="shared" si="1"/>
        <v>3559.5</v>
      </c>
      <c r="G33">
        <f t="shared" si="2"/>
        <v>-2.4525000044377521E-3</v>
      </c>
      <c r="I33">
        <f t="shared" si="6"/>
        <v>-2.4525000044377521E-3</v>
      </c>
      <c r="O33">
        <f t="shared" ca="1" si="3"/>
        <v>-1.8184052290197666E-3</v>
      </c>
      <c r="Q33" s="2">
        <f t="shared" si="4"/>
        <v>41754.283499999998</v>
      </c>
      <c r="S33">
        <f t="shared" ca="1" si="5"/>
        <v>4.020761842123854E-7</v>
      </c>
    </row>
    <row r="34" spans="1:19" x14ac:dyDescent="0.2">
      <c r="A34" s="41" t="s">
        <v>54</v>
      </c>
      <c r="B34" s="42" t="s">
        <v>47</v>
      </c>
      <c r="C34" s="41">
        <v>56780.795599999998</v>
      </c>
      <c r="D34" s="41">
        <v>2.9999999999999997E-4</v>
      </c>
      <c r="E34">
        <f t="shared" si="0"/>
        <v>3565.9987261611582</v>
      </c>
      <c r="F34">
        <f t="shared" si="1"/>
        <v>3566</v>
      </c>
      <c r="G34">
        <f t="shared" si="2"/>
        <v>-1.5700000003562309E-3</v>
      </c>
      <c r="I34">
        <f t="shared" si="6"/>
        <v>-1.5700000003562309E-3</v>
      </c>
      <c r="O34">
        <f t="shared" ca="1" si="3"/>
        <v>-1.8216297581288739E-3</v>
      </c>
      <c r="Q34" s="2">
        <f t="shared" si="4"/>
        <v>41762.295599999998</v>
      </c>
      <c r="S34">
        <f t="shared" ca="1" si="5"/>
        <v>6.3317534996718984E-8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2024-02-14T06:53:14Z</dcterms:modified>
</cp:coreProperties>
</file>