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7D0C5A7-3CAD-497C-B187-0564F725F3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C16" i="1" l="1"/>
  <c r="D18" i="1" s="1"/>
  <c r="C15" i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<sst xmlns="http://schemas.openxmlformats.org/spreadsheetml/2006/main" count="54" uniqueCount="51">
  <si>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</si>
  <si>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</si>
  <si>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</si>
  <si>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</si>
  <si>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</si>
  <si>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</si>
  <si>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</si>
  <si>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</si>
  <si>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</si>
  <si>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</si>
  <si>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</si>
  <si>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</si>
  <si>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</si>
  <si>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</si>
  <si>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</si>
  <si>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</si>
  <si>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</si>
  <si>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</si>
  <si>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</si>
  <si>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</si>
  <si>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</si>
  <si>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</si>
  <si>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</si>
  <si>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</si>
  <si>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</si>
  <si>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</si>
  <si>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</si>
  <si>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</si>
  <si>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</si>
  <si>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</si>
  <si>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</si>
  <si>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</si>
  <si>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</si>
  <si>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</si>
  <si>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</si>
  <si>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</si>
  <si>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</si>
  <si>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</si>
  <si>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</si>
  <si>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</si>
  <si>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</si>
  <si>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</si>
  <si>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G1578-2373</t>
  </si>
  <si>
    <t>G1578-2373_Her.xls</t>
  </si>
  <si>
    <t>EC</t>
  </si>
  <si>
    <t>Her</t>
  </si>
  <si>
    <t>VSX</t>
  </si>
  <si>
    <t>IBVS 5945</t>
  </si>
  <si>
    <t>I</t>
  </si>
  <si>
    <t>V1450 Her / GSC 1578-2373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</si>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</sst>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V1450</a:t>
            </a:r>
            <a:r>
              <a:rPr lang="en-AU" baseline="0"/>
              <a:t> Her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E-4E36-8132-298922634B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9.509999850706663E-3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6E-4E36-8132-298922634B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6E-4E36-8132-298922634B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6E-4E36-8132-298922634B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6E-4E36-8132-298922634B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6E-4E36-8132-298922634B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6E-4E36-8132-298922634B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9.509999850706663E-3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6E-4E36-8132-298922634B5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6E-4E36-8132-29892263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03408"/>
        <c:axId val="1"/>
      </c:scatterChart>
      <c:valAx>
        <c:axId val="540103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103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B93AB6-19CC-9EB4-1B5C-8DB3507C9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54229.785000000149</v>
      </c>
      <c r="D7" s="30" t="s">
        <v>46</v>
      </c>
    </row>
    <row r="8" spans="1:7" x14ac:dyDescent="0.2">
      <c r="A8" t="s">
        <v>3</v>
      </c>
      <c r="C8" s="35">
        <v>0.41852200000000001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3.5954630815526135E-6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60355.703247106481</v>
      </c>
    </row>
    <row r="15" spans="1:7" x14ac:dyDescent="0.2">
      <c r="A15" s="12" t="s">
        <v>17</v>
      </c>
      <c r="B15" s="10"/>
      <c r="C15" s="13">
        <f ca="1">(C7+C11)+(C8+C12)*INT(MAX(F21:F3533))</f>
        <v>55336.785199999998</v>
      </c>
      <c r="D15" s="14" t="s">
        <v>38</v>
      </c>
      <c r="E15" s="15">
        <f ca="1">ROUND(2*(E14-$C$7)/$C$8,0)/2+E13</f>
        <v>14638</v>
      </c>
    </row>
    <row r="16" spans="1:7" x14ac:dyDescent="0.2">
      <c r="A16" s="16" t="s">
        <v>4</v>
      </c>
      <c r="B16" s="10"/>
      <c r="C16" s="17">
        <f ca="1">+C8+C12</f>
        <v>0.41852559546308155</v>
      </c>
      <c r="D16" s="14" t="s">
        <v>39</v>
      </c>
      <c r="E16" s="24">
        <f ca="1">ROUND(2*(E14-$C$15)/$C$16,0)/2+E13</f>
        <v>11993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45338.058499722072</v>
      </c>
    </row>
    <row r="18" spans="1:19" ht="14.25" thickTop="1" thickBot="1" x14ac:dyDescent="0.25">
      <c r="A18" s="16" t="s">
        <v>5</v>
      </c>
      <c r="B18" s="10"/>
      <c r="C18" s="19">
        <f ca="1">+C15</f>
        <v>55336.785199999998</v>
      </c>
      <c r="D18" s="20">
        <f ca="1">+C16</f>
        <v>0.41852559546308155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54229.785000000149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39211.285000000149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3">
        <v>55336.785199999998</v>
      </c>
      <c r="D22" s="33">
        <v>1E-4</v>
      </c>
      <c r="E22">
        <f>+(C22-C$7)/C$8</f>
        <v>2645.0227228194681</v>
      </c>
      <c r="F22">
        <f>ROUND(2*E22,0)/2</f>
        <v>2645</v>
      </c>
      <c r="G22">
        <f>+C22-(C$7+F22*C$8)</f>
        <v>9.509999850706663E-3</v>
      </c>
      <c r="I22">
        <f>+G22</f>
        <v>9.509999850706663E-3</v>
      </c>
      <c r="O22">
        <f ca="1">+C$11+C$12*$F22</f>
        <v>9.509999850706663E-3</v>
      </c>
      <c r="Q22" s="2">
        <f>+C22-15018.5</f>
        <v>40318.285199999998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2024-02-15T03:52:40Z</dcterms:modified>
</cp:coreProperties>
</file>