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9E269B6-91CE-4236-BBFF-D491AF01E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<sst xmlns="http://schemas.openxmlformats.org/spreadsheetml/2006/main" count="59" uniqueCount="51">
  <si>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</si>
  <si>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</si>
  <si>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</si>
  <si>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</si>
  <si>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</si>
  <si>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</si>
  <si>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</si>
  <si>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</si>
  <si>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</si>
  <si>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</si>
  <si>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</si>
  <si>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</si>
  <si>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</si>
  <si>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</si>
  <si>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</si>
  <si>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</si>
  <si>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</si>
  <si>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</si>
  <si>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</si>
  <si>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</si>
  <si>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</si>
  <si>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</si>
  <si>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</si>
  <si>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</si>
  <si>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</si>
  <si>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</si>
  <si>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</si>
  <si>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</si>
  <si>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</si>
  <si>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</si>
  <si>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</si>
  <si>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</si>
  <si>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</si>
  <si>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</si>
  <si>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</si>
  <si>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</si>
  <si>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</si>
  <si>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</si>
  <si>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</si>
  <si>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</si>
  <si>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</si>
  <si>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</si>
  <si>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</si>
  <si>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</si>
  <si>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</si>
  <si>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J093547-1335.2 Hya</t>
  </si>
  <si>
    <t>EW</t>
  </si>
  <si>
    <t>VSX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</si>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</sst>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J093547-1335.2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2.0812999835470691E-2</c:v>
                </c:pt>
                <c:pt idx="2">
                  <c:v>2.1112999791512266E-2</c:v>
                </c:pt>
                <c:pt idx="3">
                  <c:v>2.2191999989445321E-2</c:v>
                </c:pt>
                <c:pt idx="4">
                  <c:v>2.2692000071401708E-2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-7.2130147343064943E-6</c:v>
                </c:pt>
                <c:pt idx="1">
                  <c:v>2.1646905056025057E-2</c:v>
                </c:pt>
                <c:pt idx="2">
                  <c:v>2.1646905056025057E-2</c:v>
                </c:pt>
                <c:pt idx="3">
                  <c:v>2.1761701295257087E-2</c:v>
                </c:pt>
                <c:pt idx="4">
                  <c:v>2.1761701295257087E-2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51869.139000000003</v>
      </c>
      <c r="D7" s="39" t="s">
        <v>47</v>
      </c>
    </row>
    <row r="8" spans="1:15" x14ac:dyDescent="0.2">
      <c r="A8" t="s">
        <v>3</v>
      </c>
      <c r="C8" s="44">
        <v>0.351074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-7.2130147343064943E-6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9.8537544405175603E-7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59625.087569701296</v>
      </c>
      <c r="E15" s="10" t="s">
        <v>30</v>
      </c>
      <c r="F15" s="25">
        <f ca="1">NOW()+15018.5+$C$5/24</f>
        <v>60355.720834953703</v>
      </c>
    </row>
    <row r="16" spans="1:15" x14ac:dyDescent="0.2">
      <c r="A16" s="12" t="s">
        <v>4</v>
      </c>
      <c r="B16" s="7"/>
      <c r="C16" s="13">
        <f ca="1">+C8+C12</f>
        <v>0.35107498537544407</v>
      </c>
      <c r="E16" s="10" t="s">
        <v>35</v>
      </c>
      <c r="F16" s="11">
        <f ca="1">ROUND(2*(F15-$C$7)/$C$8,0)/2+F14</f>
        <v>24174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2082</v>
      </c>
    </row>
    <row r="18" spans="1:21" ht="14.25" thickTop="1" thickBot="1" x14ac:dyDescent="0.25">
      <c r="A18" s="12" t="s">
        <v>5</v>
      </c>
      <c r="B18" s="7"/>
      <c r="C18" s="15">
        <f ca="1">+C15</f>
        <v>59625.087569701296</v>
      </c>
      <c r="D18" s="16">
        <f ca="1">+C16</f>
        <v>0.35107498537544407</v>
      </c>
      <c r="E18" s="10" t="s">
        <v>31</v>
      </c>
      <c r="F18" s="14">
        <f ca="1">+$C$15+$C$16*F17-15018.5-$C$5/24</f>
        <v>45337.921522586308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51869.139000000003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-7.2130147343064943E-6</v>
      </c>
      <c r="Q21" s="1">
        <f>+C21-15018.5</f>
        <v>36850.639000000003</v>
      </c>
    </row>
    <row r="22" spans="1:21" x14ac:dyDescent="0.2">
      <c r="A22" s="41" t="s">
        <v>48</v>
      </c>
      <c r="B22" s="42" t="s">
        <v>49</v>
      </c>
      <c r="C22" s="43">
        <v>59584.186499999836</v>
      </c>
      <c r="D22" s="6"/>
      <c r="E22">
        <f t="shared" ref="E22:E25" si="0">+(C22-C$7)/C$8</f>
        <v>21975.559283797244</v>
      </c>
      <c r="F22">
        <f t="shared" ref="F22:F25" si="1">ROUND(2*E22,0)/2</f>
        <v>21975.5</v>
      </c>
      <c r="G22">
        <f t="shared" ref="G22:G25" si="2">+C22-(C$7+F22*C$8)</f>
        <v>2.0812999835470691E-2</v>
      </c>
      <c r="K22">
        <f t="shared" ref="K22:K25" si="3">+G22</f>
        <v>2.0812999835470691E-2</v>
      </c>
      <c r="O22">
        <f t="shared" ref="O22:O25" ca="1" si="4">+C$11+C$12*$F22</f>
        <v>2.1646905056025057E-2</v>
      </c>
      <c r="Q22" s="1">
        <f t="shared" ref="Q22:Q25" si="5">+C22-15018.5</f>
        <v>44565.686499999836</v>
      </c>
    </row>
    <row r="23" spans="1:21" x14ac:dyDescent="0.2">
      <c r="A23" s="41" t="s">
        <v>48</v>
      </c>
      <c r="B23" s="42" t="s">
        <v>49</v>
      </c>
      <c r="C23" s="43">
        <v>59584.186799999792</v>
      </c>
      <c r="D23" s="6"/>
      <c r="E23">
        <f t="shared" si="0"/>
        <v>21975.560138317818</v>
      </c>
      <c r="F23">
        <f t="shared" si="1"/>
        <v>21975.5</v>
      </c>
      <c r="G23">
        <f t="shared" si="2"/>
        <v>2.1112999791512266E-2</v>
      </c>
      <c r="K23">
        <f t="shared" si="3"/>
        <v>2.1112999791512266E-2</v>
      </c>
      <c r="O23">
        <f t="shared" ca="1" si="4"/>
        <v>2.1646905056025057E-2</v>
      </c>
      <c r="Q23" s="1">
        <f t="shared" si="5"/>
        <v>44565.686799999792</v>
      </c>
    </row>
    <row r="24" spans="1:21" x14ac:dyDescent="0.2">
      <c r="A24" s="41" t="s">
        <v>48</v>
      </c>
      <c r="B24" s="42" t="s">
        <v>50</v>
      </c>
      <c r="C24" s="43">
        <v>59625.087999999989</v>
      </c>
      <c r="D24" s="6"/>
      <c r="E24">
        <f t="shared" si="0"/>
        <v>22092.063211744491</v>
      </c>
      <c r="F24">
        <f t="shared" si="1"/>
        <v>22092</v>
      </c>
      <c r="G24">
        <f t="shared" si="2"/>
        <v>2.2191999989445321E-2</v>
      </c>
      <c r="K24">
        <f t="shared" si="3"/>
        <v>2.2191999989445321E-2</v>
      </c>
      <c r="O24">
        <f t="shared" ca="1" si="4"/>
        <v>2.1761701295257087E-2</v>
      </c>
      <c r="Q24" s="1">
        <f t="shared" si="5"/>
        <v>44606.587999999989</v>
      </c>
    </row>
    <row r="25" spans="1:21" x14ac:dyDescent="0.2">
      <c r="A25" s="41" t="s">
        <v>48</v>
      </c>
      <c r="B25" s="42" t="s">
        <v>50</v>
      </c>
      <c r="C25" s="43">
        <v>59625.088500000071</v>
      </c>
      <c r="D25" s="6"/>
      <c r="E25">
        <f t="shared" si="0"/>
        <v>22092.064635945891</v>
      </c>
      <c r="F25">
        <f t="shared" si="1"/>
        <v>22092</v>
      </c>
      <c r="G25">
        <f t="shared" si="2"/>
        <v>2.2692000071401708E-2</v>
      </c>
      <c r="K25">
        <f t="shared" si="3"/>
        <v>2.2692000071401708E-2</v>
      </c>
      <c r="O25">
        <f t="shared" ca="1" si="4"/>
        <v>2.1761701295257087E-2</v>
      </c>
      <c r="Q25" s="1">
        <f t="shared" si="5"/>
        <v>44606.588500000071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2024-02-15T04:18:00Z</dcterms:modified>
</cp:coreProperties>
</file>