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ADB9A1C-5917-4D62-BC81-2E08CA488B9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21" i="1" l="1"/>
  <c r="Q23" i="1"/>
  <c r="Q24" i="1"/>
  <c r="Q25" i="1"/>
  <c r="Q30" i="1"/>
  <c r="Q31" i="1"/>
  <c r="Q32" i="1"/>
  <c r="Q38" i="1"/>
  <c r="Q39" i="1"/>
  <c r="Q40" i="1"/>
  <c r="Q41" i="1"/>
  <c r="Q42" i="1"/>
  <c r="Q43" i="1"/>
  <c r="Q45" i="1"/>
  <c r="Q53" i="1"/>
  <c r="Q54" i="1"/>
  <c r="Q55" i="1"/>
  <c r="Q56" i="1"/>
  <c r="Q57" i="1"/>
  <c r="Q59" i="1"/>
  <c r="Q66" i="1"/>
  <c r="Q67" i="1"/>
  <c r="G36" i="2"/>
  <c r="C36" i="2"/>
  <c r="G35" i="2"/>
  <c r="C35" i="2"/>
  <c r="G58" i="2"/>
  <c r="C58" i="2"/>
  <c r="G57" i="2"/>
  <c r="C57" i="2"/>
  <c r="G34" i="2"/>
  <c r="C34" i="2"/>
  <c r="G33" i="2"/>
  <c r="C33" i="2"/>
  <c r="G32" i="2"/>
  <c r="C32" i="2"/>
  <c r="G31" i="2"/>
  <c r="C31" i="2"/>
  <c r="G30" i="2"/>
  <c r="C30" i="2"/>
  <c r="G29" i="2"/>
  <c r="C29" i="2"/>
  <c r="G56" i="2"/>
  <c r="C56" i="2"/>
  <c r="G28" i="2"/>
  <c r="C28" i="2"/>
  <c r="G55" i="2"/>
  <c r="C55" i="2"/>
  <c r="G54" i="2"/>
  <c r="C54" i="2"/>
  <c r="G53" i="2"/>
  <c r="C53" i="2"/>
  <c r="G52" i="2"/>
  <c r="C52" i="2"/>
  <c r="G51" i="2"/>
  <c r="C51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50" i="2"/>
  <c r="C50" i="2"/>
  <c r="G20" i="2"/>
  <c r="C20" i="2"/>
  <c r="G49" i="2"/>
  <c r="C49" i="2"/>
  <c r="G48" i="2"/>
  <c r="C48" i="2"/>
  <c r="G47" i="2"/>
  <c r="C47" i="2"/>
  <c r="G46" i="2"/>
  <c r="C46" i="2"/>
  <c r="G45" i="2"/>
  <c r="C45" i="2"/>
  <c r="G44" i="2"/>
  <c r="C44" i="2"/>
  <c r="G19" i="2"/>
  <c r="C19" i="2"/>
  <c r="G18" i="2"/>
  <c r="C18" i="2"/>
  <c r="G17" i="2"/>
  <c r="C17" i="2"/>
  <c r="G16" i="2"/>
  <c r="C16" i="2"/>
  <c r="G15" i="2"/>
  <c r="C15" i="2"/>
  <c r="G43" i="2"/>
  <c r="C43" i="2"/>
  <c r="G42" i="2"/>
  <c r="C42" i="2"/>
  <c r="G41" i="2"/>
  <c r="C41" i="2"/>
  <c r="G14" i="2"/>
  <c r="C14" i="2"/>
  <c r="G13" i="2"/>
  <c r="C13" i="2"/>
  <c r="G12" i="2"/>
  <c r="C12" i="2"/>
  <c r="G11" i="2"/>
  <c r="C11" i="2"/>
  <c r="G40" i="2"/>
  <c r="C40" i="2"/>
  <c r="G39" i="2"/>
  <c r="C39" i="2"/>
  <c r="G38" i="2"/>
  <c r="C38" i="2"/>
  <c r="G37" i="2"/>
  <c r="C37" i="2"/>
  <c r="H36" i="2"/>
  <c r="D36" i="2"/>
  <c r="B36" i="2"/>
  <c r="A36" i="2"/>
  <c r="H35" i="2"/>
  <c r="D35" i="2"/>
  <c r="B35" i="2"/>
  <c r="A35" i="2"/>
  <c r="H58" i="2"/>
  <c r="D58" i="2"/>
  <c r="B58" i="2"/>
  <c r="A58" i="2"/>
  <c r="H57" i="2"/>
  <c r="D57" i="2"/>
  <c r="B57" i="2"/>
  <c r="A57" i="2"/>
  <c r="H34" i="2"/>
  <c r="D34" i="2"/>
  <c r="B34" i="2"/>
  <c r="A34" i="2"/>
  <c r="H33" i="2"/>
  <c r="D33" i="2"/>
  <c r="B33" i="2"/>
  <c r="A33" i="2"/>
  <c r="H32" i="2"/>
  <c r="D32" i="2"/>
  <c r="B32" i="2"/>
  <c r="A32" i="2"/>
  <c r="H31" i="2"/>
  <c r="D31" i="2"/>
  <c r="B31" i="2"/>
  <c r="A31" i="2"/>
  <c r="H30" i="2"/>
  <c r="D30" i="2"/>
  <c r="B30" i="2"/>
  <c r="A30" i="2"/>
  <c r="H29" i="2"/>
  <c r="D29" i="2"/>
  <c r="B29" i="2"/>
  <c r="A29" i="2"/>
  <c r="H56" i="2"/>
  <c r="D56" i="2"/>
  <c r="B56" i="2"/>
  <c r="A56" i="2"/>
  <c r="H28" i="2"/>
  <c r="D28" i="2"/>
  <c r="B28" i="2"/>
  <c r="A28" i="2"/>
  <c r="H55" i="2"/>
  <c r="D55" i="2"/>
  <c r="B55" i="2"/>
  <c r="A55" i="2"/>
  <c r="H54" i="2"/>
  <c r="D54" i="2"/>
  <c r="B54" i="2"/>
  <c r="A54" i="2"/>
  <c r="H53" i="2"/>
  <c r="D53" i="2"/>
  <c r="B53" i="2"/>
  <c r="A53" i="2"/>
  <c r="H52" i="2"/>
  <c r="D52" i="2"/>
  <c r="B52" i="2"/>
  <c r="A52" i="2"/>
  <c r="H51" i="2"/>
  <c r="D51" i="2"/>
  <c r="B51" i="2"/>
  <c r="A51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50" i="2"/>
  <c r="D50" i="2"/>
  <c r="B50" i="2"/>
  <c r="A50" i="2"/>
  <c r="H20" i="2"/>
  <c r="D20" i="2"/>
  <c r="B20" i="2"/>
  <c r="A20" i="2"/>
  <c r="H49" i="2"/>
  <c r="D49" i="2"/>
  <c r="B49" i="2"/>
  <c r="A49" i="2"/>
  <c r="H48" i="2"/>
  <c r="D48" i="2"/>
  <c r="B48" i="2"/>
  <c r="A48" i="2"/>
  <c r="H47" i="2"/>
  <c r="D47" i="2"/>
  <c r="B47" i="2"/>
  <c r="A47" i="2"/>
  <c r="H46" i="2"/>
  <c r="D46" i="2"/>
  <c r="B46" i="2"/>
  <c r="A46" i="2"/>
  <c r="H45" i="2"/>
  <c r="D45" i="2"/>
  <c r="B45" i="2"/>
  <c r="A45" i="2"/>
  <c r="H44" i="2"/>
  <c r="D44" i="2"/>
  <c r="B44" i="2"/>
  <c r="A44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43" i="2"/>
  <c r="D43" i="2"/>
  <c r="B43" i="2"/>
  <c r="A43" i="2"/>
  <c r="H42" i="2"/>
  <c r="D42" i="2"/>
  <c r="B42" i="2"/>
  <c r="A42" i="2"/>
  <c r="H41" i="2"/>
  <c r="D41" i="2"/>
  <c r="B41" i="2"/>
  <c r="A41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H40" i="2"/>
  <c r="D40" i="2"/>
  <c r="B40" i="2"/>
  <c r="A40" i="2"/>
  <c r="H39" i="2"/>
  <c r="D39" i="2"/>
  <c r="B39" i="2"/>
  <c r="A39" i="2"/>
  <c r="H38" i="2"/>
  <c r="D38" i="2"/>
  <c r="B38" i="2"/>
  <c r="A38" i="2"/>
  <c r="H37" i="2"/>
  <c r="D37" i="2"/>
  <c r="B37" i="2"/>
  <c r="A37" i="2"/>
  <c r="Q69" i="1"/>
  <c r="F11" i="1"/>
  <c r="Q68" i="1"/>
  <c r="G11" i="1"/>
  <c r="Q65" i="1"/>
  <c r="E14" i="1"/>
  <c r="C17" i="1"/>
  <c r="Q58" i="1"/>
  <c r="Q62" i="1"/>
  <c r="Q64" i="1"/>
  <c r="Q60" i="1"/>
  <c r="Q61" i="1"/>
  <c r="Q63" i="1"/>
  <c r="Q26" i="1"/>
  <c r="Q27" i="1"/>
  <c r="Q28" i="1"/>
  <c r="Q29" i="1"/>
  <c r="Q33" i="1"/>
  <c r="Q34" i="1"/>
  <c r="Q35" i="1"/>
  <c r="Q36" i="1"/>
  <c r="Q37" i="1"/>
  <c r="Q44" i="1"/>
  <c r="Q46" i="1"/>
  <c r="Q47" i="1"/>
  <c r="Q48" i="1"/>
  <c r="Q49" i="1"/>
  <c r="Q50" i="1"/>
  <c r="Q51" i="1"/>
  <c r="Q52" i="1"/>
  <c r="C8" i="1"/>
  <c r="C7" i="1"/>
  <c r="E21" i="1"/>
  <c r="F21" i="1"/>
  <c r="Q22" i="1"/>
  <c r="E37" i="2"/>
  <c r="E61" i="1"/>
  <c r="F61" i="1"/>
  <c r="E47" i="1"/>
  <c r="F47" i="1"/>
  <c r="E29" i="1"/>
  <c r="F29" i="1"/>
  <c r="E57" i="1"/>
  <c r="E41" i="1"/>
  <c r="E24" i="1"/>
  <c r="F24" i="1"/>
  <c r="E68" i="1"/>
  <c r="F68" i="1"/>
  <c r="E52" i="1"/>
  <c r="F52" i="1"/>
  <c r="E37" i="1"/>
  <c r="F37" i="1"/>
  <c r="E26" i="1"/>
  <c r="F26" i="1"/>
  <c r="G56" i="1"/>
  <c r="L56" i="1"/>
  <c r="E54" i="1"/>
  <c r="F54" i="1"/>
  <c r="E38" i="1"/>
  <c r="F38" i="1"/>
  <c r="E63" i="1"/>
  <c r="F63" i="1"/>
  <c r="G63" i="1"/>
  <c r="J63" i="1"/>
  <c r="E49" i="1"/>
  <c r="G36" i="1"/>
  <c r="I36" i="1"/>
  <c r="E34" i="1"/>
  <c r="F34" i="1"/>
  <c r="G34" i="1"/>
  <c r="I34" i="1"/>
  <c r="E66" i="1"/>
  <c r="F66" i="1"/>
  <c r="G66" i="1"/>
  <c r="L66" i="1"/>
  <c r="E43" i="1"/>
  <c r="F43" i="1"/>
  <c r="G43" i="1"/>
  <c r="L43" i="1"/>
  <c r="E30" i="1"/>
  <c r="F30" i="1"/>
  <c r="G30" i="1"/>
  <c r="L30" i="1"/>
  <c r="G62" i="1"/>
  <c r="J62" i="1"/>
  <c r="E60" i="1"/>
  <c r="F60" i="1"/>
  <c r="G60" i="1"/>
  <c r="J60" i="1"/>
  <c r="E46" i="1"/>
  <c r="F46" i="1"/>
  <c r="G46" i="1"/>
  <c r="I46" i="1"/>
  <c r="E28" i="1"/>
  <c r="F28" i="1"/>
  <c r="G28" i="1"/>
  <c r="I28" i="1"/>
  <c r="E56" i="1"/>
  <c r="F56" i="1"/>
  <c r="G42" i="1"/>
  <c r="L42" i="1"/>
  <c r="E40" i="1"/>
  <c r="F40" i="1"/>
  <c r="G40" i="1"/>
  <c r="L40" i="1"/>
  <c r="E23" i="1"/>
  <c r="F23" i="1"/>
  <c r="G23" i="1"/>
  <c r="L23" i="1"/>
  <c r="E65" i="1"/>
  <c r="F65" i="1"/>
  <c r="G65" i="1"/>
  <c r="K65" i="1"/>
  <c r="E51" i="1"/>
  <c r="F51" i="1"/>
  <c r="G51" i="1"/>
  <c r="I51" i="1"/>
  <c r="G44" i="1"/>
  <c r="I44" i="1"/>
  <c r="E36" i="1"/>
  <c r="F36" i="1"/>
  <c r="E22" i="1"/>
  <c r="F22" i="1"/>
  <c r="G22" i="1"/>
  <c r="E53" i="1"/>
  <c r="F53" i="1"/>
  <c r="G53" i="1"/>
  <c r="L53" i="1"/>
  <c r="E32" i="1"/>
  <c r="F32" i="1"/>
  <c r="G32" i="1"/>
  <c r="L32" i="1"/>
  <c r="E62" i="1"/>
  <c r="F62" i="1"/>
  <c r="E48" i="1"/>
  <c r="F48" i="1"/>
  <c r="G48" i="1"/>
  <c r="I48" i="1"/>
  <c r="G35" i="1"/>
  <c r="I35" i="1"/>
  <c r="E33" i="1"/>
  <c r="E59" i="1"/>
  <c r="F59" i="1"/>
  <c r="G59" i="1"/>
  <c r="L59" i="1"/>
  <c r="E42" i="1"/>
  <c r="F42" i="1"/>
  <c r="E25" i="1"/>
  <c r="G21" i="1"/>
  <c r="L21" i="1"/>
  <c r="E69" i="1"/>
  <c r="F69" i="1"/>
  <c r="G69" i="1"/>
  <c r="J69" i="1"/>
  <c r="G61" i="1"/>
  <c r="J61" i="1"/>
  <c r="E58" i="1"/>
  <c r="F58" i="1"/>
  <c r="G58" i="1"/>
  <c r="K58" i="1"/>
  <c r="G47" i="1"/>
  <c r="I47" i="1"/>
  <c r="E44" i="1"/>
  <c r="F44" i="1"/>
  <c r="G29" i="1"/>
  <c r="I29" i="1"/>
  <c r="E27" i="1"/>
  <c r="F27" i="1"/>
  <c r="G27" i="1"/>
  <c r="I27" i="1"/>
  <c r="E55" i="1"/>
  <c r="F55" i="1"/>
  <c r="G55" i="1"/>
  <c r="L55" i="1"/>
  <c r="E39" i="1"/>
  <c r="F39" i="1"/>
  <c r="G39" i="1"/>
  <c r="L39" i="1"/>
  <c r="G24" i="1"/>
  <c r="L24" i="1"/>
  <c r="G68" i="1"/>
  <c r="J68" i="1"/>
  <c r="E64" i="1"/>
  <c r="F64" i="1"/>
  <c r="G64" i="1"/>
  <c r="J64" i="1"/>
  <c r="G52" i="1"/>
  <c r="I52" i="1"/>
  <c r="E50" i="1"/>
  <c r="F50" i="1"/>
  <c r="G50" i="1"/>
  <c r="I50" i="1"/>
  <c r="G37" i="1"/>
  <c r="I37" i="1"/>
  <c r="E35" i="1"/>
  <c r="F35" i="1"/>
  <c r="G26" i="1"/>
  <c r="I26" i="1"/>
  <c r="E67" i="1"/>
  <c r="F67" i="1"/>
  <c r="G67" i="1"/>
  <c r="L67" i="1"/>
  <c r="G54" i="1"/>
  <c r="L54" i="1"/>
  <c r="E45" i="1"/>
  <c r="F45" i="1"/>
  <c r="G45" i="1"/>
  <c r="L45" i="1"/>
  <c r="G38" i="1"/>
  <c r="L38" i="1"/>
  <c r="E31" i="1"/>
  <c r="F31" i="1"/>
  <c r="G31" i="1"/>
  <c r="L31" i="1"/>
  <c r="H22" i="1"/>
  <c r="F33" i="1"/>
  <c r="G33" i="1"/>
  <c r="I33" i="1"/>
  <c r="E15" i="2"/>
  <c r="E30" i="2"/>
  <c r="E57" i="2"/>
  <c r="E56" i="2"/>
  <c r="E19" i="2"/>
  <c r="E32" i="2"/>
  <c r="E54" i="2"/>
  <c r="E29" i="2"/>
  <c r="E49" i="2"/>
  <c r="E33" i="2"/>
  <c r="E27" i="2"/>
  <c r="F25" i="1"/>
  <c r="G25" i="1"/>
  <c r="E40" i="2"/>
  <c r="F41" i="1"/>
  <c r="G41" i="1"/>
  <c r="L41" i="1"/>
  <c r="E47" i="2"/>
  <c r="E25" i="2"/>
  <c r="E53" i="2"/>
  <c r="E12" i="2"/>
  <c r="E28" i="2"/>
  <c r="E22" i="2"/>
  <c r="E50" i="2"/>
  <c r="E20" i="2"/>
  <c r="E51" i="2"/>
  <c r="E18" i="2"/>
  <c r="F57" i="1"/>
  <c r="G57" i="1"/>
  <c r="L57" i="1"/>
  <c r="E55" i="2"/>
  <c r="E58" i="2"/>
  <c r="E46" i="2"/>
  <c r="E45" i="2"/>
  <c r="E43" i="2"/>
  <c r="E23" i="2"/>
  <c r="E42" i="2"/>
  <c r="E31" i="2"/>
  <c r="E16" i="2"/>
  <c r="E13" i="2"/>
  <c r="E52" i="2"/>
  <c r="E48" i="2"/>
  <c r="E35" i="2"/>
  <c r="E21" i="2"/>
  <c r="E14" i="2"/>
  <c r="E38" i="2"/>
  <c r="E44" i="2"/>
  <c r="E11" i="2"/>
  <c r="E26" i="2"/>
  <c r="E24" i="2"/>
  <c r="F49" i="1"/>
  <c r="G49" i="1"/>
  <c r="I49" i="1"/>
  <c r="E41" i="2"/>
  <c r="E39" i="2"/>
  <c r="E34" i="2"/>
  <c r="E36" i="2"/>
  <c r="E17" i="2"/>
  <c r="L25" i="1"/>
  <c r="C11" i="1"/>
  <c r="E15" i="1" l="1"/>
  <c r="C12" i="1"/>
  <c r="C16" i="1" l="1"/>
  <c r="D18" i="1" s="1"/>
  <c r="O53" i="1"/>
  <c r="O67" i="1"/>
  <c r="O62" i="1"/>
  <c r="O30" i="1"/>
  <c r="O27" i="1"/>
  <c r="O64" i="1"/>
  <c r="O58" i="1"/>
  <c r="O46" i="1"/>
  <c r="O52" i="1"/>
  <c r="O24" i="1"/>
  <c r="O59" i="1"/>
  <c r="O25" i="1"/>
  <c r="O56" i="1"/>
  <c r="O39" i="1"/>
  <c r="O23" i="1"/>
  <c r="O34" i="1"/>
  <c r="O57" i="1"/>
  <c r="O33" i="1"/>
  <c r="O60" i="1"/>
  <c r="O45" i="1"/>
  <c r="O38" i="1"/>
  <c r="O47" i="1"/>
  <c r="O42" i="1"/>
  <c r="O26" i="1"/>
  <c r="O61" i="1"/>
  <c r="C15" i="1"/>
  <c r="O32" i="1"/>
  <c r="O63" i="1"/>
  <c r="O41" i="1"/>
  <c r="O65" i="1"/>
  <c r="O29" i="1"/>
  <c r="O68" i="1"/>
  <c r="O43" i="1"/>
  <c r="O22" i="1"/>
  <c r="O21" i="1"/>
  <c r="O66" i="1"/>
  <c r="O44" i="1"/>
  <c r="O54" i="1"/>
  <c r="O50" i="1"/>
  <c r="O36" i="1"/>
  <c r="O40" i="1"/>
  <c r="O35" i="1"/>
  <c r="O69" i="1"/>
  <c r="O31" i="1"/>
  <c r="O51" i="1"/>
  <c r="O28" i="1"/>
  <c r="O37" i="1"/>
  <c r="O55" i="1"/>
  <c r="O48" i="1"/>
  <c r="O49" i="1"/>
  <c r="C18" i="1" l="1"/>
  <c r="E16" i="1"/>
  <c r="E17" i="1" s="1"/>
</calcChain>
</file>

<file path=xl/sharedStrings.xml><?xml version="1.0" encoding="utf-8"?>
<sst xmlns="http://schemas.openxmlformats.org/spreadsheetml/2006/main" count="524" uniqueCount="273">
  <si>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</si>
  <si>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</si>
  <si>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</si>
  <si>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</si>
  <si>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</si>
  <si>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</si>
  <si>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</si>
  <si>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</si>
  <si>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</si>
  <si>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</si>
  <si>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</si>
  <si>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</si>
  <si>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</si>
  <si>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</si>
  <si>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</si>
  <si>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</si>
  <si>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</si>
  <si>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</si>
  <si>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</si>
  <si>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</si>
  <si>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</si>
  <si>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</si>
  <si>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</si>
  <si>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</si>
  <si>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</si>
  <si>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Misc</t>
  </si>
  <si>
    <t>Locher K</t>
  </si>
  <si>
    <t>BBSAG Bull.73</t>
  </si>
  <si>
    <t>B</t>
  </si>
  <si>
    <t>BBSAG Bull.74</t>
  </si>
  <si>
    <t>BBSAG Bull.78</t>
  </si>
  <si>
    <t>BBSAG Bull.81</t>
  </si>
  <si>
    <t>BBSAG Bull.83</t>
  </si>
  <si>
    <t>BBSAG Bull.85</t>
  </si>
  <si>
    <t>BBSAG Bull.86</t>
  </si>
  <si>
    <t>BBSAG Bull.89</t>
  </si>
  <si>
    <t>BBSAG Bull.93</t>
  </si>
  <si>
    <t>BBSAG Bull.94</t>
  </si>
  <si>
    <t>BBSAG Bull.96</t>
  </si>
  <si>
    <t>BBSAG Bull.99</t>
  </si>
  <si>
    <t>BBSAG Bull.104</t>
  </si>
  <si>
    <t>BBSAG Bull.107</t>
  </si>
  <si>
    <t>BBSAG Bull.110</t>
  </si>
  <si>
    <t>BBSAG Bull.115</t>
  </si>
  <si>
    <t>BBSAG</t>
  </si>
  <si>
    <t>EB/SD</t>
  </si>
  <si>
    <t>IBVS 5657</t>
  </si>
  <si>
    <t>II</t>
  </si>
  <si>
    <t>OO Lac / gsc 3987-0257</t>
  </si>
  <si>
    <t>IBVS 5438</t>
  </si>
  <si>
    <t>I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</si>
  <si>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</si>
  <si>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</si>
  <si>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</si>
  <si>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</si>
  <si>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</si>
  <si>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</si>
  <si>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</si>
  <si>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</si>
  <si>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IBVS 5543</t>
  </si>
  <si>
    <t>IBVS 5603</t>
  </si>
  <si>
    <t>OEJV 0074</t>
  </si>
  <si>
    <t>CCD</t>
  </si>
  <si>
    <t>IBVS</t>
  </si>
  <si>
    <t>OEJV</t>
  </si>
  <si>
    <t>Add cycle</t>
  </si>
  <si>
    <t>Old Cycle</t>
  </si>
  <si>
    <t>OEJV 0003</t>
  </si>
  <si>
    <t>IBVS 6093</t>
  </si>
  <si>
    <t>IBVS 6118</t>
  </si>
  <si>
    <t>Minima from the Lichtenknecker Database of the BAV</t>
  </si>
  <si>
    <t>C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</si>
  <si>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</si>
  <si>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</si>
  <si>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</si>
  <si>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</si>
  <si>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</si>
  <si>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</si>
  <si>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</si>
  <si>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</si>
  <si>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2433295.336 </t>
  </si>
  <si>
    <t> 13.01.1950 20:03 </t>
  </si>
  <si>
    <t> 0.003 </t>
  </si>
  <si>
    <t>P </t>
  </si>
  <si>
    <t> Miller &amp; Wachmann </t>
  </si>
  <si>
    <t> RIA 8.232 </t>
  </si>
  <si>
    <t>2433560.483 </t>
  </si>
  <si>
    <t> 05.10.1950 23:35 </t>
  </si>
  <si>
    <t> 0.004 </t>
  </si>
  <si>
    <t>2434605.263 </t>
  </si>
  <si>
    <t> 15.08.1953 18:18 </t>
  </si>
  <si>
    <t> 0.002 </t>
  </si>
  <si>
    <t>2434712.367 </t>
  </si>
  <si>
    <t> 30.11.1953 20:48 </t>
  </si>
  <si>
    <t> -0.006 </t>
  </si>
  <si>
    <t>2445934.619 </t>
  </si>
  <si>
    <t> 22.08.1984 02:51 </t>
  </si>
  <si>
    <t> 0.059 </t>
  </si>
  <si>
    <t>V </t>
  </si>
  <si>
    <t> K.Locher </t>
  </si>
  <si>
    <t> BBS 73 </t>
  </si>
  <si>
    <t>2445936.395 </t>
  </si>
  <si>
    <t> 23.08.1984 21:28 </t>
  </si>
  <si>
    <t> 0.079 </t>
  </si>
  <si>
    <t>2445971.523 </t>
  </si>
  <si>
    <t> 28.09.1984 00:33 </t>
  </si>
  <si>
    <t> 0.088 </t>
  </si>
  <si>
    <t> BBS 74 </t>
  </si>
  <si>
    <t>2446331.490 </t>
  </si>
  <si>
    <t> 22.09.1985 23:45 </t>
  </si>
  <si>
    <t> BBS 78 </t>
  </si>
  <si>
    <t>2446705.500 </t>
  </si>
  <si>
    <t> 02.10.1986 00:00 </t>
  </si>
  <si>
    <t> 0.084 </t>
  </si>
  <si>
    <t> J.Borovicka </t>
  </si>
  <si>
    <t> BRNO 28 </t>
  </si>
  <si>
    <t>2446705.506 </t>
  </si>
  <si>
    <t> 02.10.1986 00:08 </t>
  </si>
  <si>
    <t> 0.090 </t>
  </si>
  <si>
    <t> A.Slatinsky </t>
  </si>
  <si>
    <t> V.Wagner </t>
  </si>
  <si>
    <t>2446712.509 </t>
  </si>
  <si>
    <t> 09.10.1986 00:12 </t>
  </si>
  <si>
    <t> 0.069 </t>
  </si>
  <si>
    <t> BBS 81 </t>
  </si>
  <si>
    <t>2446891.633 </t>
  </si>
  <si>
    <t> 06.04.1987 03:11 </t>
  </si>
  <si>
    <t> BBS 83 </t>
  </si>
  <si>
    <t>2447028.594 </t>
  </si>
  <si>
    <t> 21.08.1987 02:15 </t>
  </si>
  <si>
    <t> 0.086 </t>
  </si>
  <si>
    <t> BBS 85 </t>
  </si>
  <si>
    <t>2447153.263 </t>
  </si>
  <si>
    <t> 23.12.1987 18:18 </t>
  </si>
  <si>
    <t> 0.083 </t>
  </si>
  <si>
    <t> BBS 86 </t>
  </si>
  <si>
    <t>2447353.455 </t>
  </si>
  <si>
    <t> 10.07.1988 22:55 </t>
  </si>
  <si>
    <t> 0.099 </t>
  </si>
  <si>
    <t> BBS 89 </t>
  </si>
  <si>
    <t>2447734.473 </t>
  </si>
  <si>
    <t> 26.07.1989 23:21 </t>
  </si>
  <si>
    <t> M.Znojilova </t>
  </si>
  <si>
    <t> BRNO 30 </t>
  </si>
  <si>
    <t>2447734.474 </t>
  </si>
  <si>
    <t> 26.07.1989 23:22 </t>
  </si>
  <si>
    <t> 0.080 </t>
  </si>
  <si>
    <t> R.Schertler </t>
  </si>
  <si>
    <t>BAVM 56 </t>
  </si>
  <si>
    <t> P.Znojilova </t>
  </si>
  <si>
    <t>2447734.480 </t>
  </si>
  <si>
    <t> 26.07.1989 23:31 </t>
  </si>
  <si>
    <t> R.Slatinska </t>
  </si>
  <si>
    <t>2447734.482 </t>
  </si>
  <si>
    <t> 26.07.1989 23:34 </t>
  </si>
  <si>
    <t> F.Hroch </t>
  </si>
  <si>
    <t>2447822.301 </t>
  </si>
  <si>
    <t> 22.10.1989 19:13 </t>
  </si>
  <si>
    <t> 0.110 </t>
  </si>
  <si>
    <t> BBS 93 </t>
  </si>
  <si>
    <t>2447850.378 </t>
  </si>
  <si>
    <t> 19.11.1989 21:04 </t>
  </si>
  <si>
    <t> 0.092 </t>
  </si>
  <si>
    <t> A.Dedoch </t>
  </si>
  <si>
    <t>2447894.274 </t>
  </si>
  <si>
    <t> 02.01.1990 18:34 </t>
  </si>
  <si>
    <t> 0.089 </t>
  </si>
  <si>
    <t> BBS 94 </t>
  </si>
  <si>
    <t>2448136.609 </t>
  </si>
  <si>
    <t> 02.09.1990 02:36 </t>
  </si>
  <si>
    <t> 0.105 </t>
  </si>
  <si>
    <t> BBS 96 </t>
  </si>
  <si>
    <t>2448621.241 </t>
  </si>
  <si>
    <t> 30.12.1991 17:47 </t>
  </si>
  <si>
    <t> BBS 99 </t>
  </si>
  <si>
    <t>2449202.465 </t>
  </si>
  <si>
    <t> 02.08.1993 23:09 </t>
  </si>
  <si>
    <t> 0.108 </t>
  </si>
  <si>
    <t> BBS 104 </t>
  </si>
  <si>
    <t>2449511.505 </t>
  </si>
  <si>
    <t> 08.06.1994 00:07 </t>
  </si>
  <si>
    <t> 0.103 </t>
  </si>
  <si>
    <t> BBS 107 </t>
  </si>
  <si>
    <t>2449978.593 </t>
  </si>
  <si>
    <t> 18.09.1995 02:13 </t>
  </si>
  <si>
    <t> 0.112 </t>
  </si>
  <si>
    <t> BBS 110 </t>
  </si>
  <si>
    <t>2450598.445 </t>
  </si>
  <si>
    <t> 29.05.1997 22:40 </t>
  </si>
  <si>
    <t> 0.119 </t>
  </si>
  <si>
    <t> BBS 115 </t>
  </si>
  <si>
    <t>2451115.572 </t>
  </si>
  <si>
    <t> 29.10.1998 01:43 </t>
  </si>
  <si>
    <t> 0.123 </t>
  </si>
  <si>
    <t> BBS 127 </t>
  </si>
  <si>
    <t>2451404.399 </t>
  </si>
  <si>
    <t> 13.08.1999 21:34 </t>
  </si>
  <si>
    <t> 0.098 </t>
  </si>
  <si>
    <t> BBS 121 </t>
  </si>
  <si>
    <t>2452094.5114 </t>
  </si>
  <si>
    <t> 04.07.2001 00:16 </t>
  </si>
  <si>
    <t> 0.1279 </t>
  </si>
  <si>
    <t>E </t>
  </si>
  <si>
    <t>?</t>
  </si>
  <si>
    <t> R.Diethelm </t>
  </si>
  <si>
    <t> BBS 126 </t>
  </si>
  <si>
    <t>2452196.3542 </t>
  </si>
  <si>
    <t> 13.10.2001 20:30 </t>
  </si>
  <si>
    <t> 0.1264 </t>
  </si>
  <si>
    <t>2452218.3035 </t>
  </si>
  <si>
    <t> 04.11.2001 19:17 </t>
  </si>
  <si>
    <t> 0.1265 </t>
  </si>
  <si>
    <t> E.Blättler </t>
  </si>
  <si>
    <t>2452468.52810 </t>
  </si>
  <si>
    <t> 13.07.2002 00:40 </t>
  </si>
  <si>
    <t> 0.13025 </t>
  </si>
  <si>
    <t>C </t>
  </si>
  <si>
    <t>o</t>
  </si>
  <si>
    <t> D.Motl </t>
  </si>
  <si>
    <t>OEJV 0074 </t>
  </si>
  <si>
    <t>2452475.549 </t>
  </si>
  <si>
    <t> 20.07.2002 01:10 </t>
  </si>
  <si>
    <t> 0.127 </t>
  </si>
  <si>
    <t> BBS 128 </t>
  </si>
  <si>
    <t>2452533.492 </t>
  </si>
  <si>
    <t> 15.09.2002 23:48 </t>
  </si>
  <si>
    <t> 0.125 </t>
  </si>
  <si>
    <t> BBS 129 </t>
  </si>
  <si>
    <t>2452592.3151 </t>
  </si>
  <si>
    <t> 13.11.2002 19:33 </t>
  </si>
  <si>
    <t> 0.1238 </t>
  </si>
  <si>
    <t>2452856.594 </t>
  </si>
  <si>
    <t> 05.08.2003 02:15 </t>
  </si>
  <si>
    <t> 0.134 </t>
  </si>
  <si>
    <t> BBS 130 </t>
  </si>
  <si>
    <t>2453303.4805 </t>
  </si>
  <si>
    <t> 24.10.2004 23:31 </t>
  </si>
  <si>
    <t> 0.1351 </t>
  </si>
  <si>
    <t>-I</t>
  </si>
  <si>
    <t> F.Agerer </t>
  </si>
  <si>
    <t>BAVM 173 </t>
  </si>
  <si>
    <t>2453360.5503 </t>
  </si>
  <si>
    <t> 21.12.2004 01:12 </t>
  </si>
  <si>
    <t>11276</t>
  </si>
  <si>
    <t> 0.1370 </t>
  </si>
  <si>
    <t> S.Dvorak </t>
  </si>
  <si>
    <t>IBVS 5603 </t>
  </si>
  <si>
    <t>2453620.435 </t>
  </si>
  <si>
    <t> 06.09.2005 22:26 </t>
  </si>
  <si>
    <t>11424</t>
  </si>
  <si>
    <t> 0.143 </t>
  </si>
  <si>
    <t>OEJV 0003 </t>
  </si>
  <si>
    <t>2455051.5297 </t>
  </si>
  <si>
    <t> 08.08.2009 00:42 </t>
  </si>
  <si>
    <t>12239</t>
  </si>
  <si>
    <t> 0.1500 </t>
  </si>
  <si>
    <t>BAVM 212 </t>
  </si>
  <si>
    <t>2455850.4865 </t>
  </si>
  <si>
    <t> 15.10.2011 23:40 </t>
  </si>
  <si>
    <t>12694</t>
  </si>
  <si>
    <t> 0.1559 </t>
  </si>
  <si>
    <t>BAVM 225 </t>
  </si>
  <si>
    <t>2456519.5008 </t>
  </si>
  <si>
    <t> 15.08.2013 00:01 </t>
  </si>
  <si>
    <t>13075</t>
  </si>
  <si>
    <t> 0.1586 </t>
  </si>
  <si>
    <t>IBVS 6093 </t>
  </si>
  <si>
    <t>2456600.2764 </t>
  </si>
  <si>
    <t> 03.11.2013 18:38 </t>
  </si>
  <si>
    <t>13121</t>
  </si>
  <si>
    <t> 0.1611 </t>
  </si>
  <si>
    <t>BAVM 234 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</si>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</sst>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1" applyNumberFormat="0" applyFont="0" applyFill="0" applyAlignment="0" applyProtection="0"/>
  </cellStyleXfs>
  <cellXfs count="6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8" fillId="0" borderId="0" xfId="0" applyFont="1" applyAlignment="1">
      <alignment horizontal="right"/>
    </xf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/>
    <xf numFmtId="0" fontId="14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NumberFormat="1" applyFont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16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7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7" fillId="2" borderId="12" xfId="7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OO Lac - O-C Diagr.</a:t>
            </a:r>
          </a:p>
        </c:rich>
      </c:tx>
      <c:layout>
        <c:manualLayout>
          <c:xMode val="edge"/>
          <c:yMode val="edge"/>
          <c:x val="0.37248322147651008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26174496644295"/>
          <c:y val="0.15"/>
          <c:w val="0.8087248322147651"/>
          <c:h val="0.65312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-151</c:v>
                </c:pt>
                <c:pt idx="1">
                  <c:v>0</c:v>
                </c:pt>
                <c:pt idx="2">
                  <c:v>0</c:v>
                </c:pt>
                <c:pt idx="3">
                  <c:v>595</c:v>
                </c:pt>
                <c:pt idx="4">
                  <c:v>656</c:v>
                </c:pt>
                <c:pt idx="5">
                  <c:v>7047</c:v>
                </c:pt>
                <c:pt idx="6">
                  <c:v>7048</c:v>
                </c:pt>
                <c:pt idx="7">
                  <c:v>7068</c:v>
                </c:pt>
                <c:pt idx="8">
                  <c:v>7273</c:v>
                </c:pt>
                <c:pt idx="9">
                  <c:v>7486</c:v>
                </c:pt>
                <c:pt idx="10">
                  <c:v>7486</c:v>
                </c:pt>
                <c:pt idx="11">
                  <c:v>7486</c:v>
                </c:pt>
                <c:pt idx="12">
                  <c:v>7490</c:v>
                </c:pt>
                <c:pt idx="13">
                  <c:v>7592</c:v>
                </c:pt>
                <c:pt idx="14">
                  <c:v>7670</c:v>
                </c:pt>
                <c:pt idx="15">
                  <c:v>7741</c:v>
                </c:pt>
                <c:pt idx="16">
                  <c:v>7855</c:v>
                </c:pt>
                <c:pt idx="17">
                  <c:v>8072</c:v>
                </c:pt>
                <c:pt idx="18">
                  <c:v>8072</c:v>
                </c:pt>
                <c:pt idx="19">
                  <c:v>8072</c:v>
                </c:pt>
                <c:pt idx="20">
                  <c:v>8072</c:v>
                </c:pt>
                <c:pt idx="21">
                  <c:v>8072</c:v>
                </c:pt>
                <c:pt idx="22">
                  <c:v>8072</c:v>
                </c:pt>
                <c:pt idx="23">
                  <c:v>8122</c:v>
                </c:pt>
                <c:pt idx="24">
                  <c:v>8138</c:v>
                </c:pt>
                <c:pt idx="25">
                  <c:v>8163</c:v>
                </c:pt>
                <c:pt idx="26">
                  <c:v>8301</c:v>
                </c:pt>
                <c:pt idx="27">
                  <c:v>8577</c:v>
                </c:pt>
                <c:pt idx="28">
                  <c:v>8908</c:v>
                </c:pt>
                <c:pt idx="29">
                  <c:v>9084</c:v>
                </c:pt>
                <c:pt idx="30">
                  <c:v>9350</c:v>
                </c:pt>
                <c:pt idx="31">
                  <c:v>9703</c:v>
                </c:pt>
                <c:pt idx="32">
                  <c:v>9997.5</c:v>
                </c:pt>
                <c:pt idx="33">
                  <c:v>10162</c:v>
                </c:pt>
                <c:pt idx="34">
                  <c:v>10555</c:v>
                </c:pt>
                <c:pt idx="35">
                  <c:v>10613</c:v>
                </c:pt>
                <c:pt idx="36">
                  <c:v>10625.5</c:v>
                </c:pt>
                <c:pt idx="37">
                  <c:v>10768</c:v>
                </c:pt>
                <c:pt idx="38">
                  <c:v>10772</c:v>
                </c:pt>
                <c:pt idx="39">
                  <c:v>10805</c:v>
                </c:pt>
                <c:pt idx="40">
                  <c:v>10838.5</c:v>
                </c:pt>
                <c:pt idx="41">
                  <c:v>10989</c:v>
                </c:pt>
                <c:pt idx="42">
                  <c:v>11243.5</c:v>
                </c:pt>
                <c:pt idx="43">
                  <c:v>11276</c:v>
                </c:pt>
                <c:pt idx="44">
                  <c:v>11424</c:v>
                </c:pt>
                <c:pt idx="45">
                  <c:v>12239</c:v>
                </c:pt>
                <c:pt idx="46">
                  <c:v>12694</c:v>
                </c:pt>
                <c:pt idx="47">
                  <c:v>13075</c:v>
                </c:pt>
                <c:pt idx="48">
                  <c:v>13121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D0-4B2A-926F-1D45F8B4448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1">
                    <c:v>0</c:v>
                  </c:pt>
                  <c:pt idx="27">
                    <c:v>5.0000000000000001E-3</c:v>
                  </c:pt>
                  <c:pt idx="28">
                    <c:v>5.0000000000000001E-3</c:v>
                  </c:pt>
                  <c:pt idx="29">
                    <c:v>7.0000000000000001E-3</c:v>
                  </c:pt>
                  <c:pt idx="30">
                    <c:v>3.0000000000000001E-3</c:v>
                  </c:pt>
                  <c:pt idx="31">
                    <c:v>4.0000000000000001E-3</c:v>
                  </c:pt>
                  <c:pt idx="37">
                    <c:v>0</c:v>
                  </c:pt>
                  <c:pt idx="39">
                    <c:v>6.0000000000000001E-3</c:v>
                  </c:pt>
                  <c:pt idx="40">
                    <c:v>1.4E-3</c:v>
                  </c:pt>
                  <c:pt idx="41">
                    <c:v>5.0000000000000001E-3</c:v>
                  </c:pt>
                  <c:pt idx="42">
                    <c:v>3.5000000000000001E-3</c:v>
                  </c:pt>
                  <c:pt idx="43">
                    <c:v>2.0000000000000001E-4</c:v>
                  </c:pt>
                  <c:pt idx="44">
                    <c:v>4.0000000000000001E-3</c:v>
                  </c:pt>
                  <c:pt idx="47">
                    <c:v>4.0000000000000002E-4</c:v>
                  </c:pt>
                  <c:pt idx="48">
                    <c:v>1.5E-3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1">
                    <c:v>0</c:v>
                  </c:pt>
                  <c:pt idx="27">
                    <c:v>5.0000000000000001E-3</c:v>
                  </c:pt>
                  <c:pt idx="28">
                    <c:v>5.0000000000000001E-3</c:v>
                  </c:pt>
                  <c:pt idx="29">
                    <c:v>7.0000000000000001E-3</c:v>
                  </c:pt>
                  <c:pt idx="30">
                    <c:v>3.0000000000000001E-3</c:v>
                  </c:pt>
                  <c:pt idx="31">
                    <c:v>4.0000000000000001E-3</c:v>
                  </c:pt>
                  <c:pt idx="37">
                    <c:v>0</c:v>
                  </c:pt>
                  <c:pt idx="39">
                    <c:v>6.0000000000000001E-3</c:v>
                  </c:pt>
                  <c:pt idx="40">
                    <c:v>1.4E-3</c:v>
                  </c:pt>
                  <c:pt idx="41">
                    <c:v>5.0000000000000001E-3</c:v>
                  </c:pt>
                  <c:pt idx="42">
                    <c:v>3.5000000000000001E-3</c:v>
                  </c:pt>
                  <c:pt idx="43">
                    <c:v>2.0000000000000001E-4</c:v>
                  </c:pt>
                  <c:pt idx="44">
                    <c:v>4.0000000000000001E-3</c:v>
                  </c:pt>
                  <c:pt idx="47">
                    <c:v>4.0000000000000002E-4</c:v>
                  </c:pt>
                  <c:pt idx="48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-151</c:v>
                </c:pt>
                <c:pt idx="1">
                  <c:v>0</c:v>
                </c:pt>
                <c:pt idx="2">
                  <c:v>0</c:v>
                </c:pt>
                <c:pt idx="3">
                  <c:v>595</c:v>
                </c:pt>
                <c:pt idx="4">
                  <c:v>656</c:v>
                </c:pt>
                <c:pt idx="5">
                  <c:v>7047</c:v>
                </c:pt>
                <c:pt idx="6">
                  <c:v>7048</c:v>
                </c:pt>
                <c:pt idx="7">
                  <c:v>7068</c:v>
                </c:pt>
                <c:pt idx="8">
                  <c:v>7273</c:v>
                </c:pt>
                <c:pt idx="9">
                  <c:v>7486</c:v>
                </c:pt>
                <c:pt idx="10">
                  <c:v>7486</c:v>
                </c:pt>
                <c:pt idx="11">
                  <c:v>7486</c:v>
                </c:pt>
                <c:pt idx="12">
                  <c:v>7490</c:v>
                </c:pt>
                <c:pt idx="13">
                  <c:v>7592</c:v>
                </c:pt>
                <c:pt idx="14">
                  <c:v>7670</c:v>
                </c:pt>
                <c:pt idx="15">
                  <c:v>7741</c:v>
                </c:pt>
                <c:pt idx="16">
                  <c:v>7855</c:v>
                </c:pt>
                <c:pt idx="17">
                  <c:v>8072</c:v>
                </c:pt>
                <c:pt idx="18">
                  <c:v>8072</c:v>
                </c:pt>
                <c:pt idx="19">
                  <c:v>8072</c:v>
                </c:pt>
                <c:pt idx="20">
                  <c:v>8072</c:v>
                </c:pt>
                <c:pt idx="21">
                  <c:v>8072</c:v>
                </c:pt>
                <c:pt idx="22">
                  <c:v>8072</c:v>
                </c:pt>
                <c:pt idx="23">
                  <c:v>8122</c:v>
                </c:pt>
                <c:pt idx="24">
                  <c:v>8138</c:v>
                </c:pt>
                <c:pt idx="25">
                  <c:v>8163</c:v>
                </c:pt>
                <c:pt idx="26">
                  <c:v>8301</c:v>
                </c:pt>
                <c:pt idx="27">
                  <c:v>8577</c:v>
                </c:pt>
                <c:pt idx="28">
                  <c:v>8908</c:v>
                </c:pt>
                <c:pt idx="29">
                  <c:v>9084</c:v>
                </c:pt>
                <c:pt idx="30">
                  <c:v>9350</c:v>
                </c:pt>
                <c:pt idx="31">
                  <c:v>9703</c:v>
                </c:pt>
                <c:pt idx="32">
                  <c:v>9997.5</c:v>
                </c:pt>
                <c:pt idx="33">
                  <c:v>10162</c:v>
                </c:pt>
                <c:pt idx="34">
                  <c:v>10555</c:v>
                </c:pt>
                <c:pt idx="35">
                  <c:v>10613</c:v>
                </c:pt>
                <c:pt idx="36">
                  <c:v>10625.5</c:v>
                </c:pt>
                <c:pt idx="37">
                  <c:v>10768</c:v>
                </c:pt>
                <c:pt idx="38">
                  <c:v>10772</c:v>
                </c:pt>
                <c:pt idx="39">
                  <c:v>10805</c:v>
                </c:pt>
                <c:pt idx="40">
                  <c:v>10838.5</c:v>
                </c:pt>
                <c:pt idx="41">
                  <c:v>10989</c:v>
                </c:pt>
                <c:pt idx="42">
                  <c:v>11243.5</c:v>
                </c:pt>
                <c:pt idx="43">
                  <c:v>11276</c:v>
                </c:pt>
                <c:pt idx="44">
                  <c:v>11424</c:v>
                </c:pt>
                <c:pt idx="45">
                  <c:v>12239</c:v>
                </c:pt>
                <c:pt idx="46">
                  <c:v>12694</c:v>
                </c:pt>
                <c:pt idx="47">
                  <c:v>13075</c:v>
                </c:pt>
                <c:pt idx="48">
                  <c:v>13121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5">
                  <c:v>5.9008000003814232E-2</c:v>
                </c:pt>
                <c:pt idx="6">
                  <c:v>7.9072000000451226E-2</c:v>
                </c:pt>
                <c:pt idx="7">
                  <c:v>8.8352000006125309E-2</c:v>
                </c:pt>
                <c:pt idx="8">
                  <c:v>8.8471999995817896E-2</c:v>
                </c:pt>
                <c:pt idx="12">
                  <c:v>6.9360000001324806E-2</c:v>
                </c:pt>
                <c:pt idx="13">
                  <c:v>8.7888000001839828E-2</c:v>
                </c:pt>
                <c:pt idx="14">
                  <c:v>8.5879999998724088E-2</c:v>
                </c:pt>
                <c:pt idx="15">
                  <c:v>8.3424000004015397E-2</c:v>
                </c:pt>
                <c:pt idx="16">
                  <c:v>9.8720000001776498E-2</c:v>
                </c:pt>
                <c:pt idx="23">
                  <c:v>0.10980800000106683</c:v>
                </c:pt>
                <c:pt idx="25">
                  <c:v>8.9432000000670087E-2</c:v>
                </c:pt>
                <c:pt idx="26">
                  <c:v>0.10526399999798741</c:v>
                </c:pt>
                <c:pt idx="27">
                  <c:v>9.8927999999432359E-2</c:v>
                </c:pt>
                <c:pt idx="28">
                  <c:v>0.10811200000171084</c:v>
                </c:pt>
                <c:pt idx="29">
                  <c:v>0.10337599999911617</c:v>
                </c:pt>
                <c:pt idx="30">
                  <c:v>0.1124000000054366</c:v>
                </c:pt>
                <c:pt idx="31">
                  <c:v>0.11899199999606935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D0-4B2A-926F-1D45F8B4448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1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-151</c:v>
                </c:pt>
                <c:pt idx="1">
                  <c:v>0</c:v>
                </c:pt>
                <c:pt idx="2">
                  <c:v>0</c:v>
                </c:pt>
                <c:pt idx="3">
                  <c:v>595</c:v>
                </c:pt>
                <c:pt idx="4">
                  <c:v>656</c:v>
                </c:pt>
                <c:pt idx="5">
                  <c:v>7047</c:v>
                </c:pt>
                <c:pt idx="6">
                  <c:v>7048</c:v>
                </c:pt>
                <c:pt idx="7">
                  <c:v>7068</c:v>
                </c:pt>
                <c:pt idx="8">
                  <c:v>7273</c:v>
                </c:pt>
                <c:pt idx="9">
                  <c:v>7486</c:v>
                </c:pt>
                <c:pt idx="10">
                  <c:v>7486</c:v>
                </c:pt>
                <c:pt idx="11">
                  <c:v>7486</c:v>
                </c:pt>
                <c:pt idx="12">
                  <c:v>7490</c:v>
                </c:pt>
                <c:pt idx="13">
                  <c:v>7592</c:v>
                </c:pt>
                <c:pt idx="14">
                  <c:v>7670</c:v>
                </c:pt>
                <c:pt idx="15">
                  <c:v>7741</c:v>
                </c:pt>
                <c:pt idx="16">
                  <c:v>7855</c:v>
                </c:pt>
                <c:pt idx="17">
                  <c:v>8072</c:v>
                </c:pt>
                <c:pt idx="18">
                  <c:v>8072</c:v>
                </c:pt>
                <c:pt idx="19">
                  <c:v>8072</c:v>
                </c:pt>
                <c:pt idx="20">
                  <c:v>8072</c:v>
                </c:pt>
                <c:pt idx="21">
                  <c:v>8072</c:v>
                </c:pt>
                <c:pt idx="22">
                  <c:v>8072</c:v>
                </c:pt>
                <c:pt idx="23">
                  <c:v>8122</c:v>
                </c:pt>
                <c:pt idx="24">
                  <c:v>8138</c:v>
                </c:pt>
                <c:pt idx="25">
                  <c:v>8163</c:v>
                </c:pt>
                <c:pt idx="26">
                  <c:v>8301</c:v>
                </c:pt>
                <c:pt idx="27">
                  <c:v>8577</c:v>
                </c:pt>
                <c:pt idx="28">
                  <c:v>8908</c:v>
                </c:pt>
                <c:pt idx="29">
                  <c:v>9084</c:v>
                </c:pt>
                <c:pt idx="30">
                  <c:v>9350</c:v>
                </c:pt>
                <c:pt idx="31">
                  <c:v>9703</c:v>
                </c:pt>
                <c:pt idx="32">
                  <c:v>9997.5</c:v>
                </c:pt>
                <c:pt idx="33">
                  <c:v>10162</c:v>
                </c:pt>
                <c:pt idx="34">
                  <c:v>10555</c:v>
                </c:pt>
                <c:pt idx="35">
                  <c:v>10613</c:v>
                </c:pt>
                <c:pt idx="36">
                  <c:v>10625.5</c:v>
                </c:pt>
                <c:pt idx="37">
                  <c:v>10768</c:v>
                </c:pt>
                <c:pt idx="38">
                  <c:v>10772</c:v>
                </c:pt>
                <c:pt idx="39">
                  <c:v>10805</c:v>
                </c:pt>
                <c:pt idx="40">
                  <c:v>10838.5</c:v>
                </c:pt>
                <c:pt idx="41">
                  <c:v>10989</c:v>
                </c:pt>
                <c:pt idx="42">
                  <c:v>11243.5</c:v>
                </c:pt>
                <c:pt idx="43">
                  <c:v>11276</c:v>
                </c:pt>
                <c:pt idx="44">
                  <c:v>11424</c:v>
                </c:pt>
                <c:pt idx="45">
                  <c:v>12239</c:v>
                </c:pt>
                <c:pt idx="46">
                  <c:v>12694</c:v>
                </c:pt>
                <c:pt idx="47">
                  <c:v>13075</c:v>
                </c:pt>
                <c:pt idx="48">
                  <c:v>13121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39">
                  <c:v>0.1245199999975739</c:v>
                </c:pt>
                <c:pt idx="40">
                  <c:v>0.12376399999629939</c:v>
                </c:pt>
                <c:pt idx="41">
                  <c:v>0.1342960000038147</c:v>
                </c:pt>
                <c:pt idx="42">
                  <c:v>0.13508400000137044</c:v>
                </c:pt>
                <c:pt idx="43">
                  <c:v>0.13696400000480935</c:v>
                </c:pt>
                <c:pt idx="47">
                  <c:v>0.15860000000247965</c:v>
                </c:pt>
                <c:pt idx="48">
                  <c:v>0.16114400000515161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0D0-4B2A-926F-1D45F8B4448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">
                    <c:v>0</c:v>
                  </c:pt>
                  <c:pt idx="27">
                    <c:v>5.0000000000000001E-3</c:v>
                  </c:pt>
                  <c:pt idx="28">
                    <c:v>5.0000000000000001E-3</c:v>
                  </c:pt>
                  <c:pt idx="29">
                    <c:v>7.0000000000000001E-3</c:v>
                  </c:pt>
                  <c:pt idx="30">
                    <c:v>3.0000000000000001E-3</c:v>
                  </c:pt>
                  <c:pt idx="31">
                    <c:v>4.0000000000000001E-3</c:v>
                  </c:pt>
                  <c:pt idx="37">
                    <c:v>0</c:v>
                  </c:pt>
                  <c:pt idx="39">
                    <c:v>6.0000000000000001E-3</c:v>
                  </c:pt>
                  <c:pt idx="40">
                    <c:v>1.4E-3</c:v>
                  </c:pt>
                  <c:pt idx="41">
                    <c:v>5.0000000000000001E-3</c:v>
                  </c:pt>
                  <c:pt idx="42">
                    <c:v>3.5000000000000001E-3</c:v>
                  </c:pt>
                  <c:pt idx="43">
                    <c:v>2.0000000000000001E-4</c:v>
                  </c:pt>
                  <c:pt idx="44">
                    <c:v>4.0000000000000001E-3</c:v>
                  </c:pt>
                  <c:pt idx="47">
                    <c:v>4.0000000000000002E-4</c:v>
                  </c:pt>
                  <c:pt idx="48">
                    <c:v>1.5E-3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">
                    <c:v>0</c:v>
                  </c:pt>
                  <c:pt idx="27">
                    <c:v>5.0000000000000001E-3</c:v>
                  </c:pt>
                  <c:pt idx="28">
                    <c:v>5.0000000000000001E-3</c:v>
                  </c:pt>
                  <c:pt idx="29">
                    <c:v>7.0000000000000001E-3</c:v>
                  </c:pt>
                  <c:pt idx="30">
                    <c:v>3.0000000000000001E-3</c:v>
                  </c:pt>
                  <c:pt idx="31">
                    <c:v>4.0000000000000001E-3</c:v>
                  </c:pt>
                  <c:pt idx="37">
                    <c:v>0</c:v>
                  </c:pt>
                  <c:pt idx="39">
                    <c:v>6.0000000000000001E-3</c:v>
                  </c:pt>
                  <c:pt idx="40">
                    <c:v>1.4E-3</c:v>
                  </c:pt>
                  <c:pt idx="41">
                    <c:v>5.0000000000000001E-3</c:v>
                  </c:pt>
                  <c:pt idx="42">
                    <c:v>3.5000000000000001E-3</c:v>
                  </c:pt>
                  <c:pt idx="43">
                    <c:v>2.0000000000000001E-4</c:v>
                  </c:pt>
                  <c:pt idx="44">
                    <c:v>4.0000000000000001E-3</c:v>
                  </c:pt>
                  <c:pt idx="47">
                    <c:v>4.0000000000000002E-4</c:v>
                  </c:pt>
                  <c:pt idx="48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-151</c:v>
                </c:pt>
                <c:pt idx="1">
                  <c:v>0</c:v>
                </c:pt>
                <c:pt idx="2">
                  <c:v>0</c:v>
                </c:pt>
                <c:pt idx="3">
                  <c:v>595</c:v>
                </c:pt>
                <c:pt idx="4">
                  <c:v>656</c:v>
                </c:pt>
                <c:pt idx="5">
                  <c:v>7047</c:v>
                </c:pt>
                <c:pt idx="6">
                  <c:v>7048</c:v>
                </c:pt>
                <c:pt idx="7">
                  <c:v>7068</c:v>
                </c:pt>
                <c:pt idx="8">
                  <c:v>7273</c:v>
                </c:pt>
                <c:pt idx="9">
                  <c:v>7486</c:v>
                </c:pt>
                <c:pt idx="10">
                  <c:v>7486</c:v>
                </c:pt>
                <c:pt idx="11">
                  <c:v>7486</c:v>
                </c:pt>
                <c:pt idx="12">
                  <c:v>7490</c:v>
                </c:pt>
                <c:pt idx="13">
                  <c:v>7592</c:v>
                </c:pt>
                <c:pt idx="14">
                  <c:v>7670</c:v>
                </c:pt>
                <c:pt idx="15">
                  <c:v>7741</c:v>
                </c:pt>
                <c:pt idx="16">
                  <c:v>7855</c:v>
                </c:pt>
                <c:pt idx="17">
                  <c:v>8072</c:v>
                </c:pt>
                <c:pt idx="18">
                  <c:v>8072</c:v>
                </c:pt>
                <c:pt idx="19">
                  <c:v>8072</c:v>
                </c:pt>
                <c:pt idx="20">
                  <c:v>8072</c:v>
                </c:pt>
                <c:pt idx="21">
                  <c:v>8072</c:v>
                </c:pt>
                <c:pt idx="22">
                  <c:v>8072</c:v>
                </c:pt>
                <c:pt idx="23">
                  <c:v>8122</c:v>
                </c:pt>
                <c:pt idx="24">
                  <c:v>8138</c:v>
                </c:pt>
                <c:pt idx="25">
                  <c:v>8163</c:v>
                </c:pt>
                <c:pt idx="26">
                  <c:v>8301</c:v>
                </c:pt>
                <c:pt idx="27">
                  <c:v>8577</c:v>
                </c:pt>
                <c:pt idx="28">
                  <c:v>8908</c:v>
                </c:pt>
                <c:pt idx="29">
                  <c:v>9084</c:v>
                </c:pt>
                <c:pt idx="30">
                  <c:v>9350</c:v>
                </c:pt>
                <c:pt idx="31">
                  <c:v>9703</c:v>
                </c:pt>
                <c:pt idx="32">
                  <c:v>9997.5</c:v>
                </c:pt>
                <c:pt idx="33">
                  <c:v>10162</c:v>
                </c:pt>
                <c:pt idx="34">
                  <c:v>10555</c:v>
                </c:pt>
                <c:pt idx="35">
                  <c:v>10613</c:v>
                </c:pt>
                <c:pt idx="36">
                  <c:v>10625.5</c:v>
                </c:pt>
                <c:pt idx="37">
                  <c:v>10768</c:v>
                </c:pt>
                <c:pt idx="38">
                  <c:v>10772</c:v>
                </c:pt>
                <c:pt idx="39">
                  <c:v>10805</c:v>
                </c:pt>
                <c:pt idx="40">
                  <c:v>10838.5</c:v>
                </c:pt>
                <c:pt idx="41">
                  <c:v>10989</c:v>
                </c:pt>
                <c:pt idx="42">
                  <c:v>11243.5</c:v>
                </c:pt>
                <c:pt idx="43">
                  <c:v>11276</c:v>
                </c:pt>
                <c:pt idx="44">
                  <c:v>11424</c:v>
                </c:pt>
                <c:pt idx="45">
                  <c:v>12239</c:v>
                </c:pt>
                <c:pt idx="46">
                  <c:v>12694</c:v>
                </c:pt>
                <c:pt idx="47">
                  <c:v>13075</c:v>
                </c:pt>
                <c:pt idx="48">
                  <c:v>13121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37">
                  <c:v>0.13025200000265613</c:v>
                </c:pt>
                <c:pt idx="44">
                  <c:v>0.14313599999877624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0D0-4B2A-926F-1D45F8B4448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">
                    <c:v>0</c:v>
                  </c:pt>
                  <c:pt idx="27">
                    <c:v>5.0000000000000001E-3</c:v>
                  </c:pt>
                  <c:pt idx="28">
                    <c:v>5.0000000000000001E-3</c:v>
                  </c:pt>
                  <c:pt idx="29">
                    <c:v>7.0000000000000001E-3</c:v>
                  </c:pt>
                  <c:pt idx="30">
                    <c:v>3.0000000000000001E-3</c:v>
                  </c:pt>
                  <c:pt idx="31">
                    <c:v>4.0000000000000001E-3</c:v>
                  </c:pt>
                  <c:pt idx="37">
                    <c:v>0</c:v>
                  </c:pt>
                  <c:pt idx="39">
                    <c:v>6.0000000000000001E-3</c:v>
                  </c:pt>
                  <c:pt idx="40">
                    <c:v>1.4E-3</c:v>
                  </c:pt>
                  <c:pt idx="41">
                    <c:v>5.0000000000000001E-3</c:v>
                  </c:pt>
                  <c:pt idx="42">
                    <c:v>3.5000000000000001E-3</c:v>
                  </c:pt>
                  <c:pt idx="43">
                    <c:v>2.0000000000000001E-4</c:v>
                  </c:pt>
                  <c:pt idx="44">
                    <c:v>4.0000000000000001E-3</c:v>
                  </c:pt>
                  <c:pt idx="47">
                    <c:v>4.0000000000000002E-4</c:v>
                  </c:pt>
                  <c:pt idx="48">
                    <c:v>1.5E-3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">
                    <c:v>0</c:v>
                  </c:pt>
                  <c:pt idx="27">
                    <c:v>5.0000000000000001E-3</c:v>
                  </c:pt>
                  <c:pt idx="28">
                    <c:v>5.0000000000000001E-3</c:v>
                  </c:pt>
                  <c:pt idx="29">
                    <c:v>7.0000000000000001E-3</c:v>
                  </c:pt>
                  <c:pt idx="30">
                    <c:v>3.0000000000000001E-3</c:v>
                  </c:pt>
                  <c:pt idx="31">
                    <c:v>4.0000000000000001E-3</c:v>
                  </c:pt>
                  <c:pt idx="37">
                    <c:v>0</c:v>
                  </c:pt>
                  <c:pt idx="39">
                    <c:v>6.0000000000000001E-3</c:v>
                  </c:pt>
                  <c:pt idx="40">
                    <c:v>1.4E-3</c:v>
                  </c:pt>
                  <c:pt idx="41">
                    <c:v>5.0000000000000001E-3</c:v>
                  </c:pt>
                  <c:pt idx="42">
                    <c:v>3.5000000000000001E-3</c:v>
                  </c:pt>
                  <c:pt idx="43">
                    <c:v>2.0000000000000001E-4</c:v>
                  </c:pt>
                  <c:pt idx="44">
                    <c:v>4.0000000000000001E-3</c:v>
                  </c:pt>
                  <c:pt idx="47">
                    <c:v>4.0000000000000002E-4</c:v>
                  </c:pt>
                  <c:pt idx="48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-151</c:v>
                </c:pt>
                <c:pt idx="1">
                  <c:v>0</c:v>
                </c:pt>
                <c:pt idx="2">
                  <c:v>0</c:v>
                </c:pt>
                <c:pt idx="3">
                  <c:v>595</c:v>
                </c:pt>
                <c:pt idx="4">
                  <c:v>656</c:v>
                </c:pt>
                <c:pt idx="5">
                  <c:v>7047</c:v>
                </c:pt>
                <c:pt idx="6">
                  <c:v>7048</c:v>
                </c:pt>
                <c:pt idx="7">
                  <c:v>7068</c:v>
                </c:pt>
                <c:pt idx="8">
                  <c:v>7273</c:v>
                </c:pt>
                <c:pt idx="9">
                  <c:v>7486</c:v>
                </c:pt>
                <c:pt idx="10">
                  <c:v>7486</c:v>
                </c:pt>
                <c:pt idx="11">
                  <c:v>7486</c:v>
                </c:pt>
                <c:pt idx="12">
                  <c:v>7490</c:v>
                </c:pt>
                <c:pt idx="13">
                  <c:v>7592</c:v>
                </c:pt>
                <c:pt idx="14">
                  <c:v>7670</c:v>
                </c:pt>
                <c:pt idx="15">
                  <c:v>7741</c:v>
                </c:pt>
                <c:pt idx="16">
                  <c:v>7855</c:v>
                </c:pt>
                <c:pt idx="17">
                  <c:v>8072</c:v>
                </c:pt>
                <c:pt idx="18">
                  <c:v>8072</c:v>
                </c:pt>
                <c:pt idx="19">
                  <c:v>8072</c:v>
                </c:pt>
                <c:pt idx="20">
                  <c:v>8072</c:v>
                </c:pt>
                <c:pt idx="21">
                  <c:v>8072</c:v>
                </c:pt>
                <c:pt idx="22">
                  <c:v>8072</c:v>
                </c:pt>
                <c:pt idx="23">
                  <c:v>8122</c:v>
                </c:pt>
                <c:pt idx="24">
                  <c:v>8138</c:v>
                </c:pt>
                <c:pt idx="25">
                  <c:v>8163</c:v>
                </c:pt>
                <c:pt idx="26">
                  <c:v>8301</c:v>
                </c:pt>
                <c:pt idx="27">
                  <c:v>8577</c:v>
                </c:pt>
                <c:pt idx="28">
                  <c:v>8908</c:v>
                </c:pt>
                <c:pt idx="29">
                  <c:v>9084</c:v>
                </c:pt>
                <c:pt idx="30">
                  <c:v>9350</c:v>
                </c:pt>
                <c:pt idx="31">
                  <c:v>9703</c:v>
                </c:pt>
                <c:pt idx="32">
                  <c:v>9997.5</c:v>
                </c:pt>
                <c:pt idx="33">
                  <c:v>10162</c:v>
                </c:pt>
                <c:pt idx="34">
                  <c:v>10555</c:v>
                </c:pt>
                <c:pt idx="35">
                  <c:v>10613</c:v>
                </c:pt>
                <c:pt idx="36">
                  <c:v>10625.5</c:v>
                </c:pt>
                <c:pt idx="37">
                  <c:v>10768</c:v>
                </c:pt>
                <c:pt idx="38">
                  <c:v>10772</c:v>
                </c:pt>
                <c:pt idx="39">
                  <c:v>10805</c:v>
                </c:pt>
                <c:pt idx="40">
                  <c:v>10838.5</c:v>
                </c:pt>
                <c:pt idx="41">
                  <c:v>10989</c:v>
                </c:pt>
                <c:pt idx="42">
                  <c:v>11243.5</c:v>
                </c:pt>
                <c:pt idx="43">
                  <c:v>11276</c:v>
                </c:pt>
                <c:pt idx="44">
                  <c:v>11424</c:v>
                </c:pt>
                <c:pt idx="45">
                  <c:v>12239</c:v>
                </c:pt>
                <c:pt idx="46">
                  <c:v>12694</c:v>
                </c:pt>
                <c:pt idx="47">
                  <c:v>13075</c:v>
                </c:pt>
                <c:pt idx="48">
                  <c:v>13121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  <c:pt idx="0">
                  <c:v>3.3360000015818514E-3</c:v>
                </c:pt>
                <c:pt idx="2">
                  <c:v>4.0000000008149073E-3</c:v>
                </c:pt>
                <c:pt idx="3">
                  <c:v>2.0799999983864836E-3</c:v>
                </c:pt>
                <c:pt idx="4">
                  <c:v>-6.0159999993629754E-3</c:v>
                </c:pt>
                <c:pt idx="9">
                  <c:v>8.4104000001389068E-2</c:v>
                </c:pt>
                <c:pt idx="10">
                  <c:v>9.0104000002611428E-2</c:v>
                </c:pt>
                <c:pt idx="11">
                  <c:v>9.0104000002611428E-2</c:v>
                </c:pt>
                <c:pt idx="17">
                  <c:v>7.8607999996165745E-2</c:v>
                </c:pt>
                <c:pt idx="18">
                  <c:v>7.9608000000007451E-2</c:v>
                </c:pt>
                <c:pt idx="19">
                  <c:v>7.9608000000007451E-2</c:v>
                </c:pt>
                <c:pt idx="20">
                  <c:v>8.5608000001229811E-2</c:v>
                </c:pt>
                <c:pt idx="21">
                  <c:v>8.5608000001229811E-2</c:v>
                </c:pt>
                <c:pt idx="22">
                  <c:v>8.7608000001637265E-2</c:v>
                </c:pt>
                <c:pt idx="24">
                  <c:v>9.1831999998248648E-2</c:v>
                </c:pt>
                <c:pt idx="32">
                  <c:v>0.12283999999635853</c:v>
                </c:pt>
                <c:pt idx="33">
                  <c:v>9.8367999999027234E-2</c:v>
                </c:pt>
                <c:pt idx="34">
                  <c:v>0.12791999999899417</c:v>
                </c:pt>
                <c:pt idx="35">
                  <c:v>0.12643200000457</c:v>
                </c:pt>
                <c:pt idx="36">
                  <c:v>0.12653200000204379</c:v>
                </c:pt>
                <c:pt idx="38">
                  <c:v>0.12740800000028685</c:v>
                </c:pt>
                <c:pt idx="45">
                  <c:v>0.14999600000010105</c:v>
                </c:pt>
                <c:pt idx="46">
                  <c:v>0.15591600000334438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0D0-4B2A-926F-1D45F8B4448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">
                    <c:v>0</c:v>
                  </c:pt>
                  <c:pt idx="27">
                    <c:v>5.0000000000000001E-3</c:v>
                  </c:pt>
                  <c:pt idx="28">
                    <c:v>5.0000000000000001E-3</c:v>
                  </c:pt>
                  <c:pt idx="29">
                    <c:v>7.0000000000000001E-3</c:v>
                  </c:pt>
                  <c:pt idx="30">
                    <c:v>3.0000000000000001E-3</c:v>
                  </c:pt>
                  <c:pt idx="31">
                    <c:v>4.0000000000000001E-3</c:v>
                  </c:pt>
                  <c:pt idx="37">
                    <c:v>0</c:v>
                  </c:pt>
                  <c:pt idx="39">
                    <c:v>6.0000000000000001E-3</c:v>
                  </c:pt>
                  <c:pt idx="40">
                    <c:v>1.4E-3</c:v>
                  </c:pt>
                  <c:pt idx="41">
                    <c:v>5.0000000000000001E-3</c:v>
                  </c:pt>
                  <c:pt idx="42">
                    <c:v>3.5000000000000001E-3</c:v>
                  </c:pt>
                  <c:pt idx="43">
                    <c:v>2.0000000000000001E-4</c:v>
                  </c:pt>
                  <c:pt idx="44">
                    <c:v>4.0000000000000001E-3</c:v>
                  </c:pt>
                  <c:pt idx="47">
                    <c:v>4.0000000000000002E-4</c:v>
                  </c:pt>
                  <c:pt idx="48">
                    <c:v>1.5E-3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">
                    <c:v>0</c:v>
                  </c:pt>
                  <c:pt idx="27">
                    <c:v>5.0000000000000001E-3</c:v>
                  </c:pt>
                  <c:pt idx="28">
                    <c:v>5.0000000000000001E-3</c:v>
                  </c:pt>
                  <c:pt idx="29">
                    <c:v>7.0000000000000001E-3</c:v>
                  </c:pt>
                  <c:pt idx="30">
                    <c:v>3.0000000000000001E-3</c:v>
                  </c:pt>
                  <c:pt idx="31">
                    <c:v>4.0000000000000001E-3</c:v>
                  </c:pt>
                  <c:pt idx="37">
                    <c:v>0</c:v>
                  </c:pt>
                  <c:pt idx="39">
                    <c:v>6.0000000000000001E-3</c:v>
                  </c:pt>
                  <c:pt idx="40">
                    <c:v>1.4E-3</c:v>
                  </c:pt>
                  <c:pt idx="41">
                    <c:v>5.0000000000000001E-3</c:v>
                  </c:pt>
                  <c:pt idx="42">
                    <c:v>3.5000000000000001E-3</c:v>
                  </c:pt>
                  <c:pt idx="43">
                    <c:v>2.0000000000000001E-4</c:v>
                  </c:pt>
                  <c:pt idx="44">
                    <c:v>4.0000000000000001E-3</c:v>
                  </c:pt>
                  <c:pt idx="47">
                    <c:v>4.0000000000000002E-4</c:v>
                  </c:pt>
                  <c:pt idx="48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-151</c:v>
                </c:pt>
                <c:pt idx="1">
                  <c:v>0</c:v>
                </c:pt>
                <c:pt idx="2">
                  <c:v>0</c:v>
                </c:pt>
                <c:pt idx="3">
                  <c:v>595</c:v>
                </c:pt>
                <c:pt idx="4">
                  <c:v>656</c:v>
                </c:pt>
                <c:pt idx="5">
                  <c:v>7047</c:v>
                </c:pt>
                <c:pt idx="6">
                  <c:v>7048</c:v>
                </c:pt>
                <c:pt idx="7">
                  <c:v>7068</c:v>
                </c:pt>
                <c:pt idx="8">
                  <c:v>7273</c:v>
                </c:pt>
                <c:pt idx="9">
                  <c:v>7486</c:v>
                </c:pt>
                <c:pt idx="10">
                  <c:v>7486</c:v>
                </c:pt>
                <c:pt idx="11">
                  <c:v>7486</c:v>
                </c:pt>
                <c:pt idx="12">
                  <c:v>7490</c:v>
                </c:pt>
                <c:pt idx="13">
                  <c:v>7592</c:v>
                </c:pt>
                <c:pt idx="14">
                  <c:v>7670</c:v>
                </c:pt>
                <c:pt idx="15">
                  <c:v>7741</c:v>
                </c:pt>
                <c:pt idx="16">
                  <c:v>7855</c:v>
                </c:pt>
                <c:pt idx="17">
                  <c:v>8072</c:v>
                </c:pt>
                <c:pt idx="18">
                  <c:v>8072</c:v>
                </c:pt>
                <c:pt idx="19">
                  <c:v>8072</c:v>
                </c:pt>
                <c:pt idx="20">
                  <c:v>8072</c:v>
                </c:pt>
                <c:pt idx="21">
                  <c:v>8072</c:v>
                </c:pt>
                <c:pt idx="22">
                  <c:v>8072</c:v>
                </c:pt>
                <c:pt idx="23">
                  <c:v>8122</c:v>
                </c:pt>
                <c:pt idx="24">
                  <c:v>8138</c:v>
                </c:pt>
                <c:pt idx="25">
                  <c:v>8163</c:v>
                </c:pt>
                <c:pt idx="26">
                  <c:v>8301</c:v>
                </c:pt>
                <c:pt idx="27">
                  <c:v>8577</c:v>
                </c:pt>
                <c:pt idx="28">
                  <c:v>8908</c:v>
                </c:pt>
                <c:pt idx="29">
                  <c:v>9084</c:v>
                </c:pt>
                <c:pt idx="30">
                  <c:v>9350</c:v>
                </c:pt>
                <c:pt idx="31">
                  <c:v>9703</c:v>
                </c:pt>
                <c:pt idx="32">
                  <c:v>9997.5</c:v>
                </c:pt>
                <c:pt idx="33">
                  <c:v>10162</c:v>
                </c:pt>
                <c:pt idx="34">
                  <c:v>10555</c:v>
                </c:pt>
                <c:pt idx="35">
                  <c:v>10613</c:v>
                </c:pt>
                <c:pt idx="36">
                  <c:v>10625.5</c:v>
                </c:pt>
                <c:pt idx="37">
                  <c:v>10768</c:v>
                </c:pt>
                <c:pt idx="38">
                  <c:v>10772</c:v>
                </c:pt>
                <c:pt idx="39">
                  <c:v>10805</c:v>
                </c:pt>
                <c:pt idx="40">
                  <c:v>10838.5</c:v>
                </c:pt>
                <c:pt idx="41">
                  <c:v>10989</c:v>
                </c:pt>
                <c:pt idx="42">
                  <c:v>11243.5</c:v>
                </c:pt>
                <c:pt idx="43">
                  <c:v>11276</c:v>
                </c:pt>
                <c:pt idx="44">
                  <c:v>11424</c:v>
                </c:pt>
                <c:pt idx="45">
                  <c:v>12239</c:v>
                </c:pt>
                <c:pt idx="46">
                  <c:v>12694</c:v>
                </c:pt>
                <c:pt idx="47">
                  <c:v>13075</c:v>
                </c:pt>
                <c:pt idx="48">
                  <c:v>13121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0D0-4B2A-926F-1D45F8B4448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">
                    <c:v>0</c:v>
                  </c:pt>
                  <c:pt idx="27">
                    <c:v>5.0000000000000001E-3</c:v>
                  </c:pt>
                  <c:pt idx="28">
                    <c:v>5.0000000000000001E-3</c:v>
                  </c:pt>
                  <c:pt idx="29">
                    <c:v>7.0000000000000001E-3</c:v>
                  </c:pt>
                  <c:pt idx="30">
                    <c:v>3.0000000000000001E-3</c:v>
                  </c:pt>
                  <c:pt idx="31">
                    <c:v>4.0000000000000001E-3</c:v>
                  </c:pt>
                  <c:pt idx="37">
                    <c:v>0</c:v>
                  </c:pt>
                  <c:pt idx="39">
                    <c:v>6.0000000000000001E-3</c:v>
                  </c:pt>
                  <c:pt idx="40">
                    <c:v>1.4E-3</c:v>
                  </c:pt>
                  <c:pt idx="41">
                    <c:v>5.0000000000000001E-3</c:v>
                  </c:pt>
                  <c:pt idx="42">
                    <c:v>3.5000000000000001E-3</c:v>
                  </c:pt>
                  <c:pt idx="43">
                    <c:v>2.0000000000000001E-4</c:v>
                  </c:pt>
                  <c:pt idx="44">
                    <c:v>4.0000000000000001E-3</c:v>
                  </c:pt>
                  <c:pt idx="47">
                    <c:v>4.0000000000000002E-4</c:v>
                  </c:pt>
                  <c:pt idx="48">
                    <c:v>1.5E-3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">
                    <c:v>0</c:v>
                  </c:pt>
                  <c:pt idx="27">
                    <c:v>5.0000000000000001E-3</c:v>
                  </c:pt>
                  <c:pt idx="28">
                    <c:v>5.0000000000000001E-3</c:v>
                  </c:pt>
                  <c:pt idx="29">
                    <c:v>7.0000000000000001E-3</c:v>
                  </c:pt>
                  <c:pt idx="30">
                    <c:v>3.0000000000000001E-3</c:v>
                  </c:pt>
                  <c:pt idx="31">
                    <c:v>4.0000000000000001E-3</c:v>
                  </c:pt>
                  <c:pt idx="37">
                    <c:v>0</c:v>
                  </c:pt>
                  <c:pt idx="39">
                    <c:v>6.0000000000000001E-3</c:v>
                  </c:pt>
                  <c:pt idx="40">
                    <c:v>1.4E-3</c:v>
                  </c:pt>
                  <c:pt idx="41">
                    <c:v>5.0000000000000001E-3</c:v>
                  </c:pt>
                  <c:pt idx="42">
                    <c:v>3.5000000000000001E-3</c:v>
                  </c:pt>
                  <c:pt idx="43">
                    <c:v>2.0000000000000001E-4</c:v>
                  </c:pt>
                  <c:pt idx="44">
                    <c:v>4.0000000000000001E-3</c:v>
                  </c:pt>
                  <c:pt idx="47">
                    <c:v>4.0000000000000002E-4</c:v>
                  </c:pt>
                  <c:pt idx="48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-151</c:v>
                </c:pt>
                <c:pt idx="1">
                  <c:v>0</c:v>
                </c:pt>
                <c:pt idx="2">
                  <c:v>0</c:v>
                </c:pt>
                <c:pt idx="3">
                  <c:v>595</c:v>
                </c:pt>
                <c:pt idx="4">
                  <c:v>656</c:v>
                </c:pt>
                <c:pt idx="5">
                  <c:v>7047</c:v>
                </c:pt>
                <c:pt idx="6">
                  <c:v>7048</c:v>
                </c:pt>
                <c:pt idx="7">
                  <c:v>7068</c:v>
                </c:pt>
                <c:pt idx="8">
                  <c:v>7273</c:v>
                </c:pt>
                <c:pt idx="9">
                  <c:v>7486</c:v>
                </c:pt>
                <c:pt idx="10">
                  <c:v>7486</c:v>
                </c:pt>
                <c:pt idx="11">
                  <c:v>7486</c:v>
                </c:pt>
                <c:pt idx="12">
                  <c:v>7490</c:v>
                </c:pt>
                <c:pt idx="13">
                  <c:v>7592</c:v>
                </c:pt>
                <c:pt idx="14">
                  <c:v>7670</c:v>
                </c:pt>
                <c:pt idx="15">
                  <c:v>7741</c:v>
                </c:pt>
                <c:pt idx="16">
                  <c:v>7855</c:v>
                </c:pt>
                <c:pt idx="17">
                  <c:v>8072</c:v>
                </c:pt>
                <c:pt idx="18">
                  <c:v>8072</c:v>
                </c:pt>
                <c:pt idx="19">
                  <c:v>8072</c:v>
                </c:pt>
                <c:pt idx="20">
                  <c:v>8072</c:v>
                </c:pt>
                <c:pt idx="21">
                  <c:v>8072</c:v>
                </c:pt>
                <c:pt idx="22">
                  <c:v>8072</c:v>
                </c:pt>
                <c:pt idx="23">
                  <c:v>8122</c:v>
                </c:pt>
                <c:pt idx="24">
                  <c:v>8138</c:v>
                </c:pt>
                <c:pt idx="25">
                  <c:v>8163</c:v>
                </c:pt>
                <c:pt idx="26">
                  <c:v>8301</c:v>
                </c:pt>
                <c:pt idx="27">
                  <c:v>8577</c:v>
                </c:pt>
                <c:pt idx="28">
                  <c:v>8908</c:v>
                </c:pt>
                <c:pt idx="29">
                  <c:v>9084</c:v>
                </c:pt>
                <c:pt idx="30">
                  <c:v>9350</c:v>
                </c:pt>
                <c:pt idx="31">
                  <c:v>9703</c:v>
                </c:pt>
                <c:pt idx="32">
                  <c:v>9997.5</c:v>
                </c:pt>
                <c:pt idx="33">
                  <c:v>10162</c:v>
                </c:pt>
                <c:pt idx="34">
                  <c:v>10555</c:v>
                </c:pt>
                <c:pt idx="35">
                  <c:v>10613</c:v>
                </c:pt>
                <c:pt idx="36">
                  <c:v>10625.5</c:v>
                </c:pt>
                <c:pt idx="37">
                  <c:v>10768</c:v>
                </c:pt>
                <c:pt idx="38">
                  <c:v>10772</c:v>
                </c:pt>
                <c:pt idx="39">
                  <c:v>10805</c:v>
                </c:pt>
                <c:pt idx="40">
                  <c:v>10838.5</c:v>
                </c:pt>
                <c:pt idx="41">
                  <c:v>10989</c:v>
                </c:pt>
                <c:pt idx="42">
                  <c:v>11243.5</c:v>
                </c:pt>
                <c:pt idx="43">
                  <c:v>11276</c:v>
                </c:pt>
                <c:pt idx="44">
                  <c:v>11424</c:v>
                </c:pt>
                <c:pt idx="45">
                  <c:v>12239</c:v>
                </c:pt>
                <c:pt idx="46">
                  <c:v>12694</c:v>
                </c:pt>
                <c:pt idx="47">
                  <c:v>13075</c:v>
                </c:pt>
                <c:pt idx="48">
                  <c:v>13121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0D0-4B2A-926F-1D45F8B4448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-151</c:v>
                </c:pt>
                <c:pt idx="1">
                  <c:v>0</c:v>
                </c:pt>
                <c:pt idx="2">
                  <c:v>0</c:v>
                </c:pt>
                <c:pt idx="3">
                  <c:v>595</c:v>
                </c:pt>
                <c:pt idx="4">
                  <c:v>656</c:v>
                </c:pt>
                <c:pt idx="5">
                  <c:v>7047</c:v>
                </c:pt>
                <c:pt idx="6">
                  <c:v>7048</c:v>
                </c:pt>
                <c:pt idx="7">
                  <c:v>7068</c:v>
                </c:pt>
                <c:pt idx="8">
                  <c:v>7273</c:v>
                </c:pt>
                <c:pt idx="9">
                  <c:v>7486</c:v>
                </c:pt>
                <c:pt idx="10">
                  <c:v>7486</c:v>
                </c:pt>
                <c:pt idx="11">
                  <c:v>7486</c:v>
                </c:pt>
                <c:pt idx="12">
                  <c:v>7490</c:v>
                </c:pt>
                <c:pt idx="13">
                  <c:v>7592</c:v>
                </c:pt>
                <c:pt idx="14">
                  <c:v>7670</c:v>
                </c:pt>
                <c:pt idx="15">
                  <c:v>7741</c:v>
                </c:pt>
                <c:pt idx="16">
                  <c:v>7855</c:v>
                </c:pt>
                <c:pt idx="17">
                  <c:v>8072</c:v>
                </c:pt>
                <c:pt idx="18">
                  <c:v>8072</c:v>
                </c:pt>
                <c:pt idx="19">
                  <c:v>8072</c:v>
                </c:pt>
                <c:pt idx="20">
                  <c:v>8072</c:v>
                </c:pt>
                <c:pt idx="21">
                  <c:v>8072</c:v>
                </c:pt>
                <c:pt idx="22">
                  <c:v>8072</c:v>
                </c:pt>
                <c:pt idx="23">
                  <c:v>8122</c:v>
                </c:pt>
                <c:pt idx="24">
                  <c:v>8138</c:v>
                </c:pt>
                <c:pt idx="25">
                  <c:v>8163</c:v>
                </c:pt>
                <c:pt idx="26">
                  <c:v>8301</c:v>
                </c:pt>
                <c:pt idx="27">
                  <c:v>8577</c:v>
                </c:pt>
                <c:pt idx="28">
                  <c:v>8908</c:v>
                </c:pt>
                <c:pt idx="29">
                  <c:v>9084</c:v>
                </c:pt>
                <c:pt idx="30">
                  <c:v>9350</c:v>
                </c:pt>
                <c:pt idx="31">
                  <c:v>9703</c:v>
                </c:pt>
                <c:pt idx="32">
                  <c:v>9997.5</c:v>
                </c:pt>
                <c:pt idx="33">
                  <c:v>10162</c:v>
                </c:pt>
                <c:pt idx="34">
                  <c:v>10555</c:v>
                </c:pt>
                <c:pt idx="35">
                  <c:v>10613</c:v>
                </c:pt>
                <c:pt idx="36">
                  <c:v>10625.5</c:v>
                </c:pt>
                <c:pt idx="37">
                  <c:v>10768</c:v>
                </c:pt>
                <c:pt idx="38">
                  <c:v>10772</c:v>
                </c:pt>
                <c:pt idx="39">
                  <c:v>10805</c:v>
                </c:pt>
                <c:pt idx="40">
                  <c:v>10838.5</c:v>
                </c:pt>
                <c:pt idx="41">
                  <c:v>10989</c:v>
                </c:pt>
                <c:pt idx="42">
                  <c:v>11243.5</c:v>
                </c:pt>
                <c:pt idx="43">
                  <c:v>11276</c:v>
                </c:pt>
                <c:pt idx="44">
                  <c:v>11424</c:v>
                </c:pt>
                <c:pt idx="45">
                  <c:v>12239</c:v>
                </c:pt>
                <c:pt idx="46">
                  <c:v>12694</c:v>
                </c:pt>
                <c:pt idx="47">
                  <c:v>13075</c:v>
                </c:pt>
                <c:pt idx="48">
                  <c:v>13121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-1.0469336500525169E-2</c:v>
                </c:pt>
                <c:pt idx="1">
                  <c:v>-8.5714548479549207E-3</c:v>
                </c:pt>
                <c:pt idx="2">
                  <c:v>-8.5714548479549207E-3</c:v>
                </c:pt>
                <c:pt idx="3">
                  <c:v>-1.0930470116681775E-3</c:v>
                </c:pt>
                <c:pt idx="4">
                  <c:v>-3.2635309904046131E-4</c:v>
                </c:pt>
                <c:pt idx="5">
                  <c:v>8.0000545189545386E-2</c:v>
                </c:pt>
                <c:pt idx="6">
                  <c:v>8.0013113942211417E-2</c:v>
                </c:pt>
                <c:pt idx="7">
                  <c:v>8.0264488995531971E-2</c:v>
                </c:pt>
                <c:pt idx="8">
                  <c:v>8.2841083292067741E-2</c:v>
                </c:pt>
                <c:pt idx="9">
                  <c:v>8.5518227609931732E-2</c:v>
                </c:pt>
                <c:pt idx="10">
                  <c:v>8.5518227609931732E-2</c:v>
                </c:pt>
                <c:pt idx="11">
                  <c:v>8.5518227609931732E-2</c:v>
                </c:pt>
                <c:pt idx="12">
                  <c:v>8.5568502620595843E-2</c:v>
                </c:pt>
                <c:pt idx="13">
                  <c:v>8.6850515392530719E-2</c:v>
                </c:pt>
                <c:pt idx="14">
                  <c:v>8.7830878100480916E-2</c:v>
                </c:pt>
                <c:pt idx="15">
                  <c:v>8.8723259539768909E-2</c:v>
                </c:pt>
                <c:pt idx="16">
                  <c:v>9.0156097343696118E-2</c:v>
                </c:pt>
                <c:pt idx="17">
                  <c:v>9.288351667222422E-2</c:v>
                </c:pt>
                <c:pt idx="18">
                  <c:v>9.288351667222422E-2</c:v>
                </c:pt>
                <c:pt idx="19">
                  <c:v>9.288351667222422E-2</c:v>
                </c:pt>
                <c:pt idx="20">
                  <c:v>9.288351667222422E-2</c:v>
                </c:pt>
                <c:pt idx="21">
                  <c:v>9.288351667222422E-2</c:v>
                </c:pt>
                <c:pt idx="22">
                  <c:v>9.288351667222422E-2</c:v>
                </c:pt>
                <c:pt idx="23">
                  <c:v>9.3511954305525627E-2</c:v>
                </c:pt>
                <c:pt idx="24">
                  <c:v>9.3713054348182084E-2</c:v>
                </c:pt>
                <c:pt idx="25">
                  <c:v>9.4027273164832781E-2</c:v>
                </c:pt>
                <c:pt idx="26">
                  <c:v>9.5761761032744669E-2</c:v>
                </c:pt>
                <c:pt idx="27">
                  <c:v>9.9230736768568431E-2</c:v>
                </c:pt>
                <c:pt idx="28">
                  <c:v>0.10339099390102376</c:v>
                </c:pt>
                <c:pt idx="29">
                  <c:v>0.1056030943702447</c:v>
                </c:pt>
                <c:pt idx="30">
                  <c:v>0.10894638257940818</c:v>
                </c:pt>
                <c:pt idx="31">
                  <c:v>0.11338315227051612</c:v>
                </c:pt>
                <c:pt idx="32">
                  <c:v>0.11708464993066141</c:v>
                </c:pt>
                <c:pt idx="33">
                  <c:v>0.11915220974422304</c:v>
                </c:pt>
                <c:pt idx="34">
                  <c:v>0.1240917295419721</c:v>
                </c:pt>
                <c:pt idx="35">
                  <c:v>0.12482071719660172</c:v>
                </c:pt>
                <c:pt idx="36">
                  <c:v>0.12497782660492708</c:v>
                </c:pt>
                <c:pt idx="37">
                  <c:v>0.1267688738598361</c:v>
                </c:pt>
                <c:pt idx="38">
                  <c:v>0.12681914887050022</c:v>
                </c:pt>
                <c:pt idx="39">
                  <c:v>0.12723391770847914</c:v>
                </c:pt>
                <c:pt idx="40">
                  <c:v>0.1276549709227911</c:v>
                </c:pt>
                <c:pt idx="41">
                  <c:v>0.12954656819902832</c:v>
                </c:pt>
                <c:pt idx="42">
                  <c:v>0.13274531575253246</c:v>
                </c:pt>
                <c:pt idx="43">
                  <c:v>0.13315380021417839</c:v>
                </c:pt>
                <c:pt idx="44">
                  <c:v>0.13501397560875056</c:v>
                </c:pt>
                <c:pt idx="45">
                  <c:v>0.14525750903156348</c:v>
                </c:pt>
                <c:pt idx="46">
                  <c:v>0.15097629149460629</c:v>
                </c:pt>
                <c:pt idx="47">
                  <c:v>0.155764986260363</c:v>
                </c:pt>
                <c:pt idx="48">
                  <c:v>0.15634314888300033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0D0-4B2A-926F-1D45F8B444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482624"/>
        <c:axId val="1"/>
      </c:scatterChart>
      <c:valAx>
        <c:axId val="685482624"/>
        <c:scaling>
          <c:orientation val="minMax"/>
          <c:min val="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1208053691275"/>
              <c:y val="0.8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013422818791948E-2"/>
              <c:y val="0.381249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54826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261744966442952"/>
          <c:y val="0.91874999999999996"/>
          <c:w val="0.81543624161073835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OO Lac - O-C Diagr.</a:t>
            </a:r>
          </a:p>
        </c:rich>
      </c:tx>
      <c:layout>
        <c:manualLayout>
          <c:xMode val="edge"/>
          <c:yMode val="edge"/>
          <c:x val="0.37205440229062275"/>
          <c:y val="3.4267912772585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46488725945533"/>
          <c:y val="0.14953316519776211"/>
          <c:w val="0.80134811879885903"/>
          <c:h val="0.654207597740209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-151</c:v>
                </c:pt>
                <c:pt idx="1">
                  <c:v>0</c:v>
                </c:pt>
                <c:pt idx="2">
                  <c:v>0</c:v>
                </c:pt>
                <c:pt idx="3">
                  <c:v>595</c:v>
                </c:pt>
                <c:pt idx="4">
                  <c:v>656</c:v>
                </c:pt>
                <c:pt idx="5">
                  <c:v>7047</c:v>
                </c:pt>
                <c:pt idx="6">
                  <c:v>7048</c:v>
                </c:pt>
                <c:pt idx="7">
                  <c:v>7068</c:v>
                </c:pt>
                <c:pt idx="8">
                  <c:v>7273</c:v>
                </c:pt>
                <c:pt idx="9">
                  <c:v>7486</c:v>
                </c:pt>
                <c:pt idx="10">
                  <c:v>7486</c:v>
                </c:pt>
                <c:pt idx="11">
                  <c:v>7486</c:v>
                </c:pt>
                <c:pt idx="12">
                  <c:v>7490</c:v>
                </c:pt>
                <c:pt idx="13">
                  <c:v>7592</c:v>
                </c:pt>
                <c:pt idx="14">
                  <c:v>7670</c:v>
                </c:pt>
                <c:pt idx="15">
                  <c:v>7741</c:v>
                </c:pt>
                <c:pt idx="16">
                  <c:v>7855</c:v>
                </c:pt>
                <c:pt idx="17">
                  <c:v>8072</c:v>
                </c:pt>
                <c:pt idx="18">
                  <c:v>8072</c:v>
                </c:pt>
                <c:pt idx="19">
                  <c:v>8072</c:v>
                </c:pt>
                <c:pt idx="20">
                  <c:v>8072</c:v>
                </c:pt>
                <c:pt idx="21">
                  <c:v>8072</c:v>
                </c:pt>
                <c:pt idx="22">
                  <c:v>8072</c:v>
                </c:pt>
                <c:pt idx="23">
                  <c:v>8122</c:v>
                </c:pt>
                <c:pt idx="24">
                  <c:v>8138</c:v>
                </c:pt>
                <c:pt idx="25">
                  <c:v>8163</c:v>
                </c:pt>
                <c:pt idx="26">
                  <c:v>8301</c:v>
                </c:pt>
                <c:pt idx="27">
                  <c:v>8577</c:v>
                </c:pt>
                <c:pt idx="28">
                  <c:v>8908</c:v>
                </c:pt>
                <c:pt idx="29">
                  <c:v>9084</c:v>
                </c:pt>
                <c:pt idx="30">
                  <c:v>9350</c:v>
                </c:pt>
                <c:pt idx="31">
                  <c:v>9703</c:v>
                </c:pt>
                <c:pt idx="32">
                  <c:v>9997.5</c:v>
                </c:pt>
                <c:pt idx="33">
                  <c:v>10162</c:v>
                </c:pt>
                <c:pt idx="34">
                  <c:v>10555</c:v>
                </c:pt>
                <c:pt idx="35">
                  <c:v>10613</c:v>
                </c:pt>
                <c:pt idx="36">
                  <c:v>10625.5</c:v>
                </c:pt>
                <c:pt idx="37">
                  <c:v>10768</c:v>
                </c:pt>
                <c:pt idx="38">
                  <c:v>10772</c:v>
                </c:pt>
                <c:pt idx="39">
                  <c:v>10805</c:v>
                </c:pt>
                <c:pt idx="40">
                  <c:v>10838.5</c:v>
                </c:pt>
                <c:pt idx="41">
                  <c:v>10989</c:v>
                </c:pt>
                <c:pt idx="42">
                  <c:v>11243.5</c:v>
                </c:pt>
                <c:pt idx="43">
                  <c:v>11276</c:v>
                </c:pt>
                <c:pt idx="44">
                  <c:v>11424</c:v>
                </c:pt>
                <c:pt idx="45">
                  <c:v>12239</c:v>
                </c:pt>
                <c:pt idx="46">
                  <c:v>12694</c:v>
                </c:pt>
                <c:pt idx="47">
                  <c:v>13075</c:v>
                </c:pt>
                <c:pt idx="48">
                  <c:v>13121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32-4D0A-BF3F-92EC650DD6B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1">
                    <c:v>0</c:v>
                  </c:pt>
                  <c:pt idx="27">
                    <c:v>5.0000000000000001E-3</c:v>
                  </c:pt>
                  <c:pt idx="28">
                    <c:v>5.0000000000000001E-3</c:v>
                  </c:pt>
                  <c:pt idx="29">
                    <c:v>7.0000000000000001E-3</c:v>
                  </c:pt>
                  <c:pt idx="30">
                    <c:v>3.0000000000000001E-3</c:v>
                  </c:pt>
                  <c:pt idx="31">
                    <c:v>4.0000000000000001E-3</c:v>
                  </c:pt>
                  <c:pt idx="37">
                    <c:v>0</c:v>
                  </c:pt>
                  <c:pt idx="39">
                    <c:v>6.0000000000000001E-3</c:v>
                  </c:pt>
                  <c:pt idx="40">
                    <c:v>1.4E-3</c:v>
                  </c:pt>
                  <c:pt idx="41">
                    <c:v>5.0000000000000001E-3</c:v>
                  </c:pt>
                  <c:pt idx="42">
                    <c:v>3.5000000000000001E-3</c:v>
                  </c:pt>
                  <c:pt idx="43">
                    <c:v>2.0000000000000001E-4</c:v>
                  </c:pt>
                  <c:pt idx="44">
                    <c:v>4.0000000000000001E-3</c:v>
                  </c:pt>
                  <c:pt idx="47">
                    <c:v>4.0000000000000002E-4</c:v>
                  </c:pt>
                  <c:pt idx="48">
                    <c:v>1.5E-3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1">
                    <c:v>0</c:v>
                  </c:pt>
                  <c:pt idx="27">
                    <c:v>5.0000000000000001E-3</c:v>
                  </c:pt>
                  <c:pt idx="28">
                    <c:v>5.0000000000000001E-3</c:v>
                  </c:pt>
                  <c:pt idx="29">
                    <c:v>7.0000000000000001E-3</c:v>
                  </c:pt>
                  <c:pt idx="30">
                    <c:v>3.0000000000000001E-3</c:v>
                  </c:pt>
                  <c:pt idx="31">
                    <c:v>4.0000000000000001E-3</c:v>
                  </c:pt>
                  <c:pt idx="37">
                    <c:v>0</c:v>
                  </c:pt>
                  <c:pt idx="39">
                    <c:v>6.0000000000000001E-3</c:v>
                  </c:pt>
                  <c:pt idx="40">
                    <c:v>1.4E-3</c:v>
                  </c:pt>
                  <c:pt idx="41">
                    <c:v>5.0000000000000001E-3</c:v>
                  </c:pt>
                  <c:pt idx="42">
                    <c:v>3.5000000000000001E-3</c:v>
                  </c:pt>
                  <c:pt idx="43">
                    <c:v>2.0000000000000001E-4</c:v>
                  </c:pt>
                  <c:pt idx="44">
                    <c:v>4.0000000000000001E-3</c:v>
                  </c:pt>
                  <c:pt idx="47">
                    <c:v>4.0000000000000002E-4</c:v>
                  </c:pt>
                  <c:pt idx="48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-151</c:v>
                </c:pt>
                <c:pt idx="1">
                  <c:v>0</c:v>
                </c:pt>
                <c:pt idx="2">
                  <c:v>0</c:v>
                </c:pt>
                <c:pt idx="3">
                  <c:v>595</c:v>
                </c:pt>
                <c:pt idx="4">
                  <c:v>656</c:v>
                </c:pt>
                <c:pt idx="5">
                  <c:v>7047</c:v>
                </c:pt>
                <c:pt idx="6">
                  <c:v>7048</c:v>
                </c:pt>
                <c:pt idx="7">
                  <c:v>7068</c:v>
                </c:pt>
                <c:pt idx="8">
                  <c:v>7273</c:v>
                </c:pt>
                <c:pt idx="9">
                  <c:v>7486</c:v>
                </c:pt>
                <c:pt idx="10">
                  <c:v>7486</c:v>
                </c:pt>
                <c:pt idx="11">
                  <c:v>7486</c:v>
                </c:pt>
                <c:pt idx="12">
                  <c:v>7490</c:v>
                </c:pt>
                <c:pt idx="13">
                  <c:v>7592</c:v>
                </c:pt>
                <c:pt idx="14">
                  <c:v>7670</c:v>
                </c:pt>
                <c:pt idx="15">
                  <c:v>7741</c:v>
                </c:pt>
                <c:pt idx="16">
                  <c:v>7855</c:v>
                </c:pt>
                <c:pt idx="17">
                  <c:v>8072</c:v>
                </c:pt>
                <c:pt idx="18">
                  <c:v>8072</c:v>
                </c:pt>
                <c:pt idx="19">
                  <c:v>8072</c:v>
                </c:pt>
                <c:pt idx="20">
                  <c:v>8072</c:v>
                </c:pt>
                <c:pt idx="21">
                  <c:v>8072</c:v>
                </c:pt>
                <c:pt idx="22">
                  <c:v>8072</c:v>
                </c:pt>
                <c:pt idx="23">
                  <c:v>8122</c:v>
                </c:pt>
                <c:pt idx="24">
                  <c:v>8138</c:v>
                </c:pt>
                <c:pt idx="25">
                  <c:v>8163</c:v>
                </c:pt>
                <c:pt idx="26">
                  <c:v>8301</c:v>
                </c:pt>
                <c:pt idx="27">
                  <c:v>8577</c:v>
                </c:pt>
                <c:pt idx="28">
                  <c:v>8908</c:v>
                </c:pt>
                <c:pt idx="29">
                  <c:v>9084</c:v>
                </c:pt>
                <c:pt idx="30">
                  <c:v>9350</c:v>
                </c:pt>
                <c:pt idx="31">
                  <c:v>9703</c:v>
                </c:pt>
                <c:pt idx="32">
                  <c:v>9997.5</c:v>
                </c:pt>
                <c:pt idx="33">
                  <c:v>10162</c:v>
                </c:pt>
                <c:pt idx="34">
                  <c:v>10555</c:v>
                </c:pt>
                <c:pt idx="35">
                  <c:v>10613</c:v>
                </c:pt>
                <c:pt idx="36">
                  <c:v>10625.5</c:v>
                </c:pt>
                <c:pt idx="37">
                  <c:v>10768</c:v>
                </c:pt>
                <c:pt idx="38">
                  <c:v>10772</c:v>
                </c:pt>
                <c:pt idx="39">
                  <c:v>10805</c:v>
                </c:pt>
                <c:pt idx="40">
                  <c:v>10838.5</c:v>
                </c:pt>
                <c:pt idx="41">
                  <c:v>10989</c:v>
                </c:pt>
                <c:pt idx="42">
                  <c:v>11243.5</c:v>
                </c:pt>
                <c:pt idx="43">
                  <c:v>11276</c:v>
                </c:pt>
                <c:pt idx="44">
                  <c:v>11424</c:v>
                </c:pt>
                <c:pt idx="45">
                  <c:v>12239</c:v>
                </c:pt>
                <c:pt idx="46">
                  <c:v>12694</c:v>
                </c:pt>
                <c:pt idx="47">
                  <c:v>13075</c:v>
                </c:pt>
                <c:pt idx="48">
                  <c:v>13121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5">
                  <c:v>5.9008000003814232E-2</c:v>
                </c:pt>
                <c:pt idx="6">
                  <c:v>7.9072000000451226E-2</c:v>
                </c:pt>
                <c:pt idx="7">
                  <c:v>8.8352000006125309E-2</c:v>
                </c:pt>
                <c:pt idx="8">
                  <c:v>8.8471999995817896E-2</c:v>
                </c:pt>
                <c:pt idx="12">
                  <c:v>6.9360000001324806E-2</c:v>
                </c:pt>
                <c:pt idx="13">
                  <c:v>8.7888000001839828E-2</c:v>
                </c:pt>
                <c:pt idx="14">
                  <c:v>8.5879999998724088E-2</c:v>
                </c:pt>
                <c:pt idx="15">
                  <c:v>8.3424000004015397E-2</c:v>
                </c:pt>
                <c:pt idx="16">
                  <c:v>9.8720000001776498E-2</c:v>
                </c:pt>
                <c:pt idx="23">
                  <c:v>0.10980800000106683</c:v>
                </c:pt>
                <c:pt idx="25">
                  <c:v>8.9432000000670087E-2</c:v>
                </c:pt>
                <c:pt idx="26">
                  <c:v>0.10526399999798741</c:v>
                </c:pt>
                <c:pt idx="27">
                  <c:v>9.8927999999432359E-2</c:v>
                </c:pt>
                <c:pt idx="28">
                  <c:v>0.10811200000171084</c:v>
                </c:pt>
                <c:pt idx="29">
                  <c:v>0.10337599999911617</c:v>
                </c:pt>
                <c:pt idx="30">
                  <c:v>0.1124000000054366</c:v>
                </c:pt>
                <c:pt idx="31">
                  <c:v>0.11899199999606935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32-4D0A-BF3F-92EC650DD6B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1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-151</c:v>
                </c:pt>
                <c:pt idx="1">
                  <c:v>0</c:v>
                </c:pt>
                <c:pt idx="2">
                  <c:v>0</c:v>
                </c:pt>
                <c:pt idx="3">
                  <c:v>595</c:v>
                </c:pt>
                <c:pt idx="4">
                  <c:v>656</c:v>
                </c:pt>
                <c:pt idx="5">
                  <c:v>7047</c:v>
                </c:pt>
                <c:pt idx="6">
                  <c:v>7048</c:v>
                </c:pt>
                <c:pt idx="7">
                  <c:v>7068</c:v>
                </c:pt>
                <c:pt idx="8">
                  <c:v>7273</c:v>
                </c:pt>
                <c:pt idx="9">
                  <c:v>7486</c:v>
                </c:pt>
                <c:pt idx="10">
                  <c:v>7486</c:v>
                </c:pt>
                <c:pt idx="11">
                  <c:v>7486</c:v>
                </c:pt>
                <c:pt idx="12">
                  <c:v>7490</c:v>
                </c:pt>
                <c:pt idx="13">
                  <c:v>7592</c:v>
                </c:pt>
                <c:pt idx="14">
                  <c:v>7670</c:v>
                </c:pt>
                <c:pt idx="15">
                  <c:v>7741</c:v>
                </c:pt>
                <c:pt idx="16">
                  <c:v>7855</c:v>
                </c:pt>
                <c:pt idx="17">
                  <c:v>8072</c:v>
                </c:pt>
                <c:pt idx="18">
                  <c:v>8072</c:v>
                </c:pt>
                <c:pt idx="19">
                  <c:v>8072</c:v>
                </c:pt>
                <c:pt idx="20">
                  <c:v>8072</c:v>
                </c:pt>
                <c:pt idx="21">
                  <c:v>8072</c:v>
                </c:pt>
                <c:pt idx="22">
                  <c:v>8072</c:v>
                </c:pt>
                <c:pt idx="23">
                  <c:v>8122</c:v>
                </c:pt>
                <c:pt idx="24">
                  <c:v>8138</c:v>
                </c:pt>
                <c:pt idx="25">
                  <c:v>8163</c:v>
                </c:pt>
                <c:pt idx="26">
                  <c:v>8301</c:v>
                </c:pt>
                <c:pt idx="27">
                  <c:v>8577</c:v>
                </c:pt>
                <c:pt idx="28">
                  <c:v>8908</c:v>
                </c:pt>
                <c:pt idx="29">
                  <c:v>9084</c:v>
                </c:pt>
                <c:pt idx="30">
                  <c:v>9350</c:v>
                </c:pt>
                <c:pt idx="31">
                  <c:v>9703</c:v>
                </c:pt>
                <c:pt idx="32">
                  <c:v>9997.5</c:v>
                </c:pt>
                <c:pt idx="33">
                  <c:v>10162</c:v>
                </c:pt>
                <c:pt idx="34">
                  <c:v>10555</c:v>
                </c:pt>
                <c:pt idx="35">
                  <c:v>10613</c:v>
                </c:pt>
                <c:pt idx="36">
                  <c:v>10625.5</c:v>
                </c:pt>
                <c:pt idx="37">
                  <c:v>10768</c:v>
                </c:pt>
                <c:pt idx="38">
                  <c:v>10772</c:v>
                </c:pt>
                <c:pt idx="39">
                  <c:v>10805</c:v>
                </c:pt>
                <c:pt idx="40">
                  <c:v>10838.5</c:v>
                </c:pt>
                <c:pt idx="41">
                  <c:v>10989</c:v>
                </c:pt>
                <c:pt idx="42">
                  <c:v>11243.5</c:v>
                </c:pt>
                <c:pt idx="43">
                  <c:v>11276</c:v>
                </c:pt>
                <c:pt idx="44">
                  <c:v>11424</c:v>
                </c:pt>
                <c:pt idx="45">
                  <c:v>12239</c:v>
                </c:pt>
                <c:pt idx="46">
                  <c:v>12694</c:v>
                </c:pt>
                <c:pt idx="47">
                  <c:v>13075</c:v>
                </c:pt>
                <c:pt idx="48">
                  <c:v>13121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39">
                  <c:v>0.1245199999975739</c:v>
                </c:pt>
                <c:pt idx="40">
                  <c:v>0.12376399999629939</c:v>
                </c:pt>
                <c:pt idx="41">
                  <c:v>0.1342960000038147</c:v>
                </c:pt>
                <c:pt idx="42">
                  <c:v>0.13508400000137044</c:v>
                </c:pt>
                <c:pt idx="43">
                  <c:v>0.13696400000480935</c:v>
                </c:pt>
                <c:pt idx="47">
                  <c:v>0.15860000000247965</c:v>
                </c:pt>
                <c:pt idx="48">
                  <c:v>0.16114400000515161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232-4D0A-BF3F-92EC650DD6B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">
                    <c:v>0</c:v>
                  </c:pt>
                  <c:pt idx="27">
                    <c:v>5.0000000000000001E-3</c:v>
                  </c:pt>
                  <c:pt idx="28">
                    <c:v>5.0000000000000001E-3</c:v>
                  </c:pt>
                  <c:pt idx="29">
                    <c:v>7.0000000000000001E-3</c:v>
                  </c:pt>
                  <c:pt idx="30">
                    <c:v>3.0000000000000001E-3</c:v>
                  </c:pt>
                  <c:pt idx="31">
                    <c:v>4.0000000000000001E-3</c:v>
                  </c:pt>
                  <c:pt idx="37">
                    <c:v>0</c:v>
                  </c:pt>
                  <c:pt idx="39">
                    <c:v>6.0000000000000001E-3</c:v>
                  </c:pt>
                  <c:pt idx="40">
                    <c:v>1.4E-3</c:v>
                  </c:pt>
                  <c:pt idx="41">
                    <c:v>5.0000000000000001E-3</c:v>
                  </c:pt>
                  <c:pt idx="42">
                    <c:v>3.5000000000000001E-3</c:v>
                  </c:pt>
                  <c:pt idx="43">
                    <c:v>2.0000000000000001E-4</c:v>
                  </c:pt>
                  <c:pt idx="44">
                    <c:v>4.0000000000000001E-3</c:v>
                  </c:pt>
                  <c:pt idx="47">
                    <c:v>4.0000000000000002E-4</c:v>
                  </c:pt>
                  <c:pt idx="48">
                    <c:v>1.5E-3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">
                    <c:v>0</c:v>
                  </c:pt>
                  <c:pt idx="27">
                    <c:v>5.0000000000000001E-3</c:v>
                  </c:pt>
                  <c:pt idx="28">
                    <c:v>5.0000000000000001E-3</c:v>
                  </c:pt>
                  <c:pt idx="29">
                    <c:v>7.0000000000000001E-3</c:v>
                  </c:pt>
                  <c:pt idx="30">
                    <c:v>3.0000000000000001E-3</c:v>
                  </c:pt>
                  <c:pt idx="31">
                    <c:v>4.0000000000000001E-3</c:v>
                  </c:pt>
                  <c:pt idx="37">
                    <c:v>0</c:v>
                  </c:pt>
                  <c:pt idx="39">
                    <c:v>6.0000000000000001E-3</c:v>
                  </c:pt>
                  <c:pt idx="40">
                    <c:v>1.4E-3</c:v>
                  </c:pt>
                  <c:pt idx="41">
                    <c:v>5.0000000000000001E-3</c:v>
                  </c:pt>
                  <c:pt idx="42">
                    <c:v>3.5000000000000001E-3</c:v>
                  </c:pt>
                  <c:pt idx="43">
                    <c:v>2.0000000000000001E-4</c:v>
                  </c:pt>
                  <c:pt idx="44">
                    <c:v>4.0000000000000001E-3</c:v>
                  </c:pt>
                  <c:pt idx="47">
                    <c:v>4.0000000000000002E-4</c:v>
                  </c:pt>
                  <c:pt idx="48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-151</c:v>
                </c:pt>
                <c:pt idx="1">
                  <c:v>0</c:v>
                </c:pt>
                <c:pt idx="2">
                  <c:v>0</c:v>
                </c:pt>
                <c:pt idx="3">
                  <c:v>595</c:v>
                </c:pt>
                <c:pt idx="4">
                  <c:v>656</c:v>
                </c:pt>
                <c:pt idx="5">
                  <c:v>7047</c:v>
                </c:pt>
                <c:pt idx="6">
                  <c:v>7048</c:v>
                </c:pt>
                <c:pt idx="7">
                  <c:v>7068</c:v>
                </c:pt>
                <c:pt idx="8">
                  <c:v>7273</c:v>
                </c:pt>
                <c:pt idx="9">
                  <c:v>7486</c:v>
                </c:pt>
                <c:pt idx="10">
                  <c:v>7486</c:v>
                </c:pt>
                <c:pt idx="11">
                  <c:v>7486</c:v>
                </c:pt>
                <c:pt idx="12">
                  <c:v>7490</c:v>
                </c:pt>
                <c:pt idx="13">
                  <c:v>7592</c:v>
                </c:pt>
                <c:pt idx="14">
                  <c:v>7670</c:v>
                </c:pt>
                <c:pt idx="15">
                  <c:v>7741</c:v>
                </c:pt>
                <c:pt idx="16">
                  <c:v>7855</c:v>
                </c:pt>
                <c:pt idx="17">
                  <c:v>8072</c:v>
                </c:pt>
                <c:pt idx="18">
                  <c:v>8072</c:v>
                </c:pt>
                <c:pt idx="19">
                  <c:v>8072</c:v>
                </c:pt>
                <c:pt idx="20">
                  <c:v>8072</c:v>
                </c:pt>
                <c:pt idx="21">
                  <c:v>8072</c:v>
                </c:pt>
                <c:pt idx="22">
                  <c:v>8072</c:v>
                </c:pt>
                <c:pt idx="23">
                  <c:v>8122</c:v>
                </c:pt>
                <c:pt idx="24">
                  <c:v>8138</c:v>
                </c:pt>
                <c:pt idx="25">
                  <c:v>8163</c:v>
                </c:pt>
                <c:pt idx="26">
                  <c:v>8301</c:v>
                </c:pt>
                <c:pt idx="27">
                  <c:v>8577</c:v>
                </c:pt>
                <c:pt idx="28">
                  <c:v>8908</c:v>
                </c:pt>
                <c:pt idx="29">
                  <c:v>9084</c:v>
                </c:pt>
                <c:pt idx="30">
                  <c:v>9350</c:v>
                </c:pt>
                <c:pt idx="31">
                  <c:v>9703</c:v>
                </c:pt>
                <c:pt idx="32">
                  <c:v>9997.5</c:v>
                </c:pt>
                <c:pt idx="33">
                  <c:v>10162</c:v>
                </c:pt>
                <c:pt idx="34">
                  <c:v>10555</c:v>
                </c:pt>
                <c:pt idx="35">
                  <c:v>10613</c:v>
                </c:pt>
                <c:pt idx="36">
                  <c:v>10625.5</c:v>
                </c:pt>
                <c:pt idx="37">
                  <c:v>10768</c:v>
                </c:pt>
                <c:pt idx="38">
                  <c:v>10772</c:v>
                </c:pt>
                <c:pt idx="39">
                  <c:v>10805</c:v>
                </c:pt>
                <c:pt idx="40">
                  <c:v>10838.5</c:v>
                </c:pt>
                <c:pt idx="41">
                  <c:v>10989</c:v>
                </c:pt>
                <c:pt idx="42">
                  <c:v>11243.5</c:v>
                </c:pt>
                <c:pt idx="43">
                  <c:v>11276</c:v>
                </c:pt>
                <c:pt idx="44">
                  <c:v>11424</c:v>
                </c:pt>
                <c:pt idx="45">
                  <c:v>12239</c:v>
                </c:pt>
                <c:pt idx="46">
                  <c:v>12694</c:v>
                </c:pt>
                <c:pt idx="47">
                  <c:v>13075</c:v>
                </c:pt>
                <c:pt idx="48">
                  <c:v>13121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37">
                  <c:v>0.13025200000265613</c:v>
                </c:pt>
                <c:pt idx="44">
                  <c:v>0.14313599999877624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232-4D0A-BF3F-92EC650DD6B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">
                    <c:v>0</c:v>
                  </c:pt>
                  <c:pt idx="27">
                    <c:v>5.0000000000000001E-3</c:v>
                  </c:pt>
                  <c:pt idx="28">
                    <c:v>5.0000000000000001E-3</c:v>
                  </c:pt>
                  <c:pt idx="29">
                    <c:v>7.0000000000000001E-3</c:v>
                  </c:pt>
                  <c:pt idx="30">
                    <c:v>3.0000000000000001E-3</c:v>
                  </c:pt>
                  <c:pt idx="31">
                    <c:v>4.0000000000000001E-3</c:v>
                  </c:pt>
                  <c:pt idx="37">
                    <c:v>0</c:v>
                  </c:pt>
                  <c:pt idx="39">
                    <c:v>6.0000000000000001E-3</c:v>
                  </c:pt>
                  <c:pt idx="40">
                    <c:v>1.4E-3</c:v>
                  </c:pt>
                  <c:pt idx="41">
                    <c:v>5.0000000000000001E-3</c:v>
                  </c:pt>
                  <c:pt idx="42">
                    <c:v>3.5000000000000001E-3</c:v>
                  </c:pt>
                  <c:pt idx="43">
                    <c:v>2.0000000000000001E-4</c:v>
                  </c:pt>
                  <c:pt idx="44">
                    <c:v>4.0000000000000001E-3</c:v>
                  </c:pt>
                  <c:pt idx="47">
                    <c:v>4.0000000000000002E-4</c:v>
                  </c:pt>
                  <c:pt idx="48">
                    <c:v>1.5E-3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">
                    <c:v>0</c:v>
                  </c:pt>
                  <c:pt idx="27">
                    <c:v>5.0000000000000001E-3</c:v>
                  </c:pt>
                  <c:pt idx="28">
                    <c:v>5.0000000000000001E-3</c:v>
                  </c:pt>
                  <c:pt idx="29">
                    <c:v>7.0000000000000001E-3</c:v>
                  </c:pt>
                  <c:pt idx="30">
                    <c:v>3.0000000000000001E-3</c:v>
                  </c:pt>
                  <c:pt idx="31">
                    <c:v>4.0000000000000001E-3</c:v>
                  </c:pt>
                  <c:pt idx="37">
                    <c:v>0</c:v>
                  </c:pt>
                  <c:pt idx="39">
                    <c:v>6.0000000000000001E-3</c:v>
                  </c:pt>
                  <c:pt idx="40">
                    <c:v>1.4E-3</c:v>
                  </c:pt>
                  <c:pt idx="41">
                    <c:v>5.0000000000000001E-3</c:v>
                  </c:pt>
                  <c:pt idx="42">
                    <c:v>3.5000000000000001E-3</c:v>
                  </c:pt>
                  <c:pt idx="43">
                    <c:v>2.0000000000000001E-4</c:v>
                  </c:pt>
                  <c:pt idx="44">
                    <c:v>4.0000000000000001E-3</c:v>
                  </c:pt>
                  <c:pt idx="47">
                    <c:v>4.0000000000000002E-4</c:v>
                  </c:pt>
                  <c:pt idx="48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-151</c:v>
                </c:pt>
                <c:pt idx="1">
                  <c:v>0</c:v>
                </c:pt>
                <c:pt idx="2">
                  <c:v>0</c:v>
                </c:pt>
                <c:pt idx="3">
                  <c:v>595</c:v>
                </c:pt>
                <c:pt idx="4">
                  <c:v>656</c:v>
                </c:pt>
                <c:pt idx="5">
                  <c:v>7047</c:v>
                </c:pt>
                <c:pt idx="6">
                  <c:v>7048</c:v>
                </c:pt>
                <c:pt idx="7">
                  <c:v>7068</c:v>
                </c:pt>
                <c:pt idx="8">
                  <c:v>7273</c:v>
                </c:pt>
                <c:pt idx="9">
                  <c:v>7486</c:v>
                </c:pt>
                <c:pt idx="10">
                  <c:v>7486</c:v>
                </c:pt>
                <c:pt idx="11">
                  <c:v>7486</c:v>
                </c:pt>
                <c:pt idx="12">
                  <c:v>7490</c:v>
                </c:pt>
                <c:pt idx="13">
                  <c:v>7592</c:v>
                </c:pt>
                <c:pt idx="14">
                  <c:v>7670</c:v>
                </c:pt>
                <c:pt idx="15">
                  <c:v>7741</c:v>
                </c:pt>
                <c:pt idx="16">
                  <c:v>7855</c:v>
                </c:pt>
                <c:pt idx="17">
                  <c:v>8072</c:v>
                </c:pt>
                <c:pt idx="18">
                  <c:v>8072</c:v>
                </c:pt>
                <c:pt idx="19">
                  <c:v>8072</c:v>
                </c:pt>
                <c:pt idx="20">
                  <c:v>8072</c:v>
                </c:pt>
                <c:pt idx="21">
                  <c:v>8072</c:v>
                </c:pt>
                <c:pt idx="22">
                  <c:v>8072</c:v>
                </c:pt>
                <c:pt idx="23">
                  <c:v>8122</c:v>
                </c:pt>
                <c:pt idx="24">
                  <c:v>8138</c:v>
                </c:pt>
                <c:pt idx="25">
                  <c:v>8163</c:v>
                </c:pt>
                <c:pt idx="26">
                  <c:v>8301</c:v>
                </c:pt>
                <c:pt idx="27">
                  <c:v>8577</c:v>
                </c:pt>
                <c:pt idx="28">
                  <c:v>8908</c:v>
                </c:pt>
                <c:pt idx="29">
                  <c:v>9084</c:v>
                </c:pt>
                <c:pt idx="30">
                  <c:v>9350</c:v>
                </c:pt>
                <c:pt idx="31">
                  <c:v>9703</c:v>
                </c:pt>
                <c:pt idx="32">
                  <c:v>9997.5</c:v>
                </c:pt>
                <c:pt idx="33">
                  <c:v>10162</c:v>
                </c:pt>
                <c:pt idx="34">
                  <c:v>10555</c:v>
                </c:pt>
                <c:pt idx="35">
                  <c:v>10613</c:v>
                </c:pt>
                <c:pt idx="36">
                  <c:v>10625.5</c:v>
                </c:pt>
                <c:pt idx="37">
                  <c:v>10768</c:v>
                </c:pt>
                <c:pt idx="38">
                  <c:v>10772</c:v>
                </c:pt>
                <c:pt idx="39">
                  <c:v>10805</c:v>
                </c:pt>
                <c:pt idx="40">
                  <c:v>10838.5</c:v>
                </c:pt>
                <c:pt idx="41">
                  <c:v>10989</c:v>
                </c:pt>
                <c:pt idx="42">
                  <c:v>11243.5</c:v>
                </c:pt>
                <c:pt idx="43">
                  <c:v>11276</c:v>
                </c:pt>
                <c:pt idx="44">
                  <c:v>11424</c:v>
                </c:pt>
                <c:pt idx="45">
                  <c:v>12239</c:v>
                </c:pt>
                <c:pt idx="46">
                  <c:v>12694</c:v>
                </c:pt>
                <c:pt idx="47">
                  <c:v>13075</c:v>
                </c:pt>
                <c:pt idx="48">
                  <c:v>13121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  <c:pt idx="0">
                  <c:v>3.3360000015818514E-3</c:v>
                </c:pt>
                <c:pt idx="2">
                  <c:v>4.0000000008149073E-3</c:v>
                </c:pt>
                <c:pt idx="3">
                  <c:v>2.0799999983864836E-3</c:v>
                </c:pt>
                <c:pt idx="4">
                  <c:v>-6.0159999993629754E-3</c:v>
                </c:pt>
                <c:pt idx="9">
                  <c:v>8.4104000001389068E-2</c:v>
                </c:pt>
                <c:pt idx="10">
                  <c:v>9.0104000002611428E-2</c:v>
                </c:pt>
                <c:pt idx="11">
                  <c:v>9.0104000002611428E-2</c:v>
                </c:pt>
                <c:pt idx="17">
                  <c:v>7.8607999996165745E-2</c:v>
                </c:pt>
                <c:pt idx="18">
                  <c:v>7.9608000000007451E-2</c:v>
                </c:pt>
                <c:pt idx="19">
                  <c:v>7.9608000000007451E-2</c:v>
                </c:pt>
                <c:pt idx="20">
                  <c:v>8.5608000001229811E-2</c:v>
                </c:pt>
                <c:pt idx="21">
                  <c:v>8.5608000001229811E-2</c:v>
                </c:pt>
                <c:pt idx="22">
                  <c:v>8.7608000001637265E-2</c:v>
                </c:pt>
                <c:pt idx="24">
                  <c:v>9.1831999998248648E-2</c:v>
                </c:pt>
                <c:pt idx="32">
                  <c:v>0.12283999999635853</c:v>
                </c:pt>
                <c:pt idx="33">
                  <c:v>9.8367999999027234E-2</c:v>
                </c:pt>
                <c:pt idx="34">
                  <c:v>0.12791999999899417</c:v>
                </c:pt>
                <c:pt idx="35">
                  <c:v>0.12643200000457</c:v>
                </c:pt>
                <c:pt idx="36">
                  <c:v>0.12653200000204379</c:v>
                </c:pt>
                <c:pt idx="38">
                  <c:v>0.12740800000028685</c:v>
                </c:pt>
                <c:pt idx="45">
                  <c:v>0.14999600000010105</c:v>
                </c:pt>
                <c:pt idx="46">
                  <c:v>0.15591600000334438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232-4D0A-BF3F-92EC650DD6B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">
                    <c:v>0</c:v>
                  </c:pt>
                  <c:pt idx="27">
                    <c:v>5.0000000000000001E-3</c:v>
                  </c:pt>
                  <c:pt idx="28">
                    <c:v>5.0000000000000001E-3</c:v>
                  </c:pt>
                  <c:pt idx="29">
                    <c:v>7.0000000000000001E-3</c:v>
                  </c:pt>
                  <c:pt idx="30">
                    <c:v>3.0000000000000001E-3</c:v>
                  </c:pt>
                  <c:pt idx="31">
                    <c:v>4.0000000000000001E-3</c:v>
                  </c:pt>
                  <c:pt idx="37">
                    <c:v>0</c:v>
                  </c:pt>
                  <c:pt idx="39">
                    <c:v>6.0000000000000001E-3</c:v>
                  </c:pt>
                  <c:pt idx="40">
                    <c:v>1.4E-3</c:v>
                  </c:pt>
                  <c:pt idx="41">
                    <c:v>5.0000000000000001E-3</c:v>
                  </c:pt>
                  <c:pt idx="42">
                    <c:v>3.5000000000000001E-3</c:v>
                  </c:pt>
                  <c:pt idx="43">
                    <c:v>2.0000000000000001E-4</c:v>
                  </c:pt>
                  <c:pt idx="44">
                    <c:v>4.0000000000000001E-3</c:v>
                  </c:pt>
                  <c:pt idx="47">
                    <c:v>4.0000000000000002E-4</c:v>
                  </c:pt>
                  <c:pt idx="48">
                    <c:v>1.5E-3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">
                    <c:v>0</c:v>
                  </c:pt>
                  <c:pt idx="27">
                    <c:v>5.0000000000000001E-3</c:v>
                  </c:pt>
                  <c:pt idx="28">
                    <c:v>5.0000000000000001E-3</c:v>
                  </c:pt>
                  <c:pt idx="29">
                    <c:v>7.0000000000000001E-3</c:v>
                  </c:pt>
                  <c:pt idx="30">
                    <c:v>3.0000000000000001E-3</c:v>
                  </c:pt>
                  <c:pt idx="31">
                    <c:v>4.0000000000000001E-3</c:v>
                  </c:pt>
                  <c:pt idx="37">
                    <c:v>0</c:v>
                  </c:pt>
                  <c:pt idx="39">
                    <c:v>6.0000000000000001E-3</c:v>
                  </c:pt>
                  <c:pt idx="40">
                    <c:v>1.4E-3</c:v>
                  </c:pt>
                  <c:pt idx="41">
                    <c:v>5.0000000000000001E-3</c:v>
                  </c:pt>
                  <c:pt idx="42">
                    <c:v>3.5000000000000001E-3</c:v>
                  </c:pt>
                  <c:pt idx="43">
                    <c:v>2.0000000000000001E-4</c:v>
                  </c:pt>
                  <c:pt idx="44">
                    <c:v>4.0000000000000001E-3</c:v>
                  </c:pt>
                  <c:pt idx="47">
                    <c:v>4.0000000000000002E-4</c:v>
                  </c:pt>
                  <c:pt idx="48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-151</c:v>
                </c:pt>
                <c:pt idx="1">
                  <c:v>0</c:v>
                </c:pt>
                <c:pt idx="2">
                  <c:v>0</c:v>
                </c:pt>
                <c:pt idx="3">
                  <c:v>595</c:v>
                </c:pt>
                <c:pt idx="4">
                  <c:v>656</c:v>
                </c:pt>
                <c:pt idx="5">
                  <c:v>7047</c:v>
                </c:pt>
                <c:pt idx="6">
                  <c:v>7048</c:v>
                </c:pt>
                <c:pt idx="7">
                  <c:v>7068</c:v>
                </c:pt>
                <c:pt idx="8">
                  <c:v>7273</c:v>
                </c:pt>
                <c:pt idx="9">
                  <c:v>7486</c:v>
                </c:pt>
                <c:pt idx="10">
                  <c:v>7486</c:v>
                </c:pt>
                <c:pt idx="11">
                  <c:v>7486</c:v>
                </c:pt>
                <c:pt idx="12">
                  <c:v>7490</c:v>
                </c:pt>
                <c:pt idx="13">
                  <c:v>7592</c:v>
                </c:pt>
                <c:pt idx="14">
                  <c:v>7670</c:v>
                </c:pt>
                <c:pt idx="15">
                  <c:v>7741</c:v>
                </c:pt>
                <c:pt idx="16">
                  <c:v>7855</c:v>
                </c:pt>
                <c:pt idx="17">
                  <c:v>8072</c:v>
                </c:pt>
                <c:pt idx="18">
                  <c:v>8072</c:v>
                </c:pt>
                <c:pt idx="19">
                  <c:v>8072</c:v>
                </c:pt>
                <c:pt idx="20">
                  <c:v>8072</c:v>
                </c:pt>
                <c:pt idx="21">
                  <c:v>8072</c:v>
                </c:pt>
                <c:pt idx="22">
                  <c:v>8072</c:v>
                </c:pt>
                <c:pt idx="23">
                  <c:v>8122</c:v>
                </c:pt>
                <c:pt idx="24">
                  <c:v>8138</c:v>
                </c:pt>
                <c:pt idx="25">
                  <c:v>8163</c:v>
                </c:pt>
                <c:pt idx="26">
                  <c:v>8301</c:v>
                </c:pt>
                <c:pt idx="27">
                  <c:v>8577</c:v>
                </c:pt>
                <c:pt idx="28">
                  <c:v>8908</c:v>
                </c:pt>
                <c:pt idx="29">
                  <c:v>9084</c:v>
                </c:pt>
                <c:pt idx="30">
                  <c:v>9350</c:v>
                </c:pt>
                <c:pt idx="31">
                  <c:v>9703</c:v>
                </c:pt>
                <c:pt idx="32">
                  <c:v>9997.5</c:v>
                </c:pt>
                <c:pt idx="33">
                  <c:v>10162</c:v>
                </c:pt>
                <c:pt idx="34">
                  <c:v>10555</c:v>
                </c:pt>
                <c:pt idx="35">
                  <c:v>10613</c:v>
                </c:pt>
                <c:pt idx="36">
                  <c:v>10625.5</c:v>
                </c:pt>
                <c:pt idx="37">
                  <c:v>10768</c:v>
                </c:pt>
                <c:pt idx="38">
                  <c:v>10772</c:v>
                </c:pt>
                <c:pt idx="39">
                  <c:v>10805</c:v>
                </c:pt>
                <c:pt idx="40">
                  <c:v>10838.5</c:v>
                </c:pt>
                <c:pt idx="41">
                  <c:v>10989</c:v>
                </c:pt>
                <c:pt idx="42">
                  <c:v>11243.5</c:v>
                </c:pt>
                <c:pt idx="43">
                  <c:v>11276</c:v>
                </c:pt>
                <c:pt idx="44">
                  <c:v>11424</c:v>
                </c:pt>
                <c:pt idx="45">
                  <c:v>12239</c:v>
                </c:pt>
                <c:pt idx="46">
                  <c:v>12694</c:v>
                </c:pt>
                <c:pt idx="47">
                  <c:v>13075</c:v>
                </c:pt>
                <c:pt idx="48">
                  <c:v>13121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232-4D0A-BF3F-92EC650DD6B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">
                    <c:v>0</c:v>
                  </c:pt>
                  <c:pt idx="27">
                    <c:v>5.0000000000000001E-3</c:v>
                  </c:pt>
                  <c:pt idx="28">
                    <c:v>5.0000000000000001E-3</c:v>
                  </c:pt>
                  <c:pt idx="29">
                    <c:v>7.0000000000000001E-3</c:v>
                  </c:pt>
                  <c:pt idx="30">
                    <c:v>3.0000000000000001E-3</c:v>
                  </c:pt>
                  <c:pt idx="31">
                    <c:v>4.0000000000000001E-3</c:v>
                  </c:pt>
                  <c:pt idx="37">
                    <c:v>0</c:v>
                  </c:pt>
                  <c:pt idx="39">
                    <c:v>6.0000000000000001E-3</c:v>
                  </c:pt>
                  <c:pt idx="40">
                    <c:v>1.4E-3</c:v>
                  </c:pt>
                  <c:pt idx="41">
                    <c:v>5.0000000000000001E-3</c:v>
                  </c:pt>
                  <c:pt idx="42">
                    <c:v>3.5000000000000001E-3</c:v>
                  </c:pt>
                  <c:pt idx="43">
                    <c:v>2.0000000000000001E-4</c:v>
                  </c:pt>
                  <c:pt idx="44">
                    <c:v>4.0000000000000001E-3</c:v>
                  </c:pt>
                  <c:pt idx="47">
                    <c:v>4.0000000000000002E-4</c:v>
                  </c:pt>
                  <c:pt idx="48">
                    <c:v>1.5E-3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">
                    <c:v>0</c:v>
                  </c:pt>
                  <c:pt idx="27">
                    <c:v>5.0000000000000001E-3</c:v>
                  </c:pt>
                  <c:pt idx="28">
                    <c:v>5.0000000000000001E-3</c:v>
                  </c:pt>
                  <c:pt idx="29">
                    <c:v>7.0000000000000001E-3</c:v>
                  </c:pt>
                  <c:pt idx="30">
                    <c:v>3.0000000000000001E-3</c:v>
                  </c:pt>
                  <c:pt idx="31">
                    <c:v>4.0000000000000001E-3</c:v>
                  </c:pt>
                  <c:pt idx="37">
                    <c:v>0</c:v>
                  </c:pt>
                  <c:pt idx="39">
                    <c:v>6.0000000000000001E-3</c:v>
                  </c:pt>
                  <c:pt idx="40">
                    <c:v>1.4E-3</c:v>
                  </c:pt>
                  <c:pt idx="41">
                    <c:v>5.0000000000000001E-3</c:v>
                  </c:pt>
                  <c:pt idx="42">
                    <c:v>3.5000000000000001E-3</c:v>
                  </c:pt>
                  <c:pt idx="43">
                    <c:v>2.0000000000000001E-4</c:v>
                  </c:pt>
                  <c:pt idx="44">
                    <c:v>4.0000000000000001E-3</c:v>
                  </c:pt>
                  <c:pt idx="47">
                    <c:v>4.0000000000000002E-4</c:v>
                  </c:pt>
                  <c:pt idx="48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-151</c:v>
                </c:pt>
                <c:pt idx="1">
                  <c:v>0</c:v>
                </c:pt>
                <c:pt idx="2">
                  <c:v>0</c:v>
                </c:pt>
                <c:pt idx="3">
                  <c:v>595</c:v>
                </c:pt>
                <c:pt idx="4">
                  <c:v>656</c:v>
                </c:pt>
                <c:pt idx="5">
                  <c:v>7047</c:v>
                </c:pt>
                <c:pt idx="6">
                  <c:v>7048</c:v>
                </c:pt>
                <c:pt idx="7">
                  <c:v>7068</c:v>
                </c:pt>
                <c:pt idx="8">
                  <c:v>7273</c:v>
                </c:pt>
                <c:pt idx="9">
                  <c:v>7486</c:v>
                </c:pt>
                <c:pt idx="10">
                  <c:v>7486</c:v>
                </c:pt>
                <c:pt idx="11">
                  <c:v>7486</c:v>
                </c:pt>
                <c:pt idx="12">
                  <c:v>7490</c:v>
                </c:pt>
                <c:pt idx="13">
                  <c:v>7592</c:v>
                </c:pt>
                <c:pt idx="14">
                  <c:v>7670</c:v>
                </c:pt>
                <c:pt idx="15">
                  <c:v>7741</c:v>
                </c:pt>
                <c:pt idx="16">
                  <c:v>7855</c:v>
                </c:pt>
                <c:pt idx="17">
                  <c:v>8072</c:v>
                </c:pt>
                <c:pt idx="18">
                  <c:v>8072</c:v>
                </c:pt>
                <c:pt idx="19">
                  <c:v>8072</c:v>
                </c:pt>
                <c:pt idx="20">
                  <c:v>8072</c:v>
                </c:pt>
                <c:pt idx="21">
                  <c:v>8072</c:v>
                </c:pt>
                <c:pt idx="22">
                  <c:v>8072</c:v>
                </c:pt>
                <c:pt idx="23">
                  <c:v>8122</c:v>
                </c:pt>
                <c:pt idx="24">
                  <c:v>8138</c:v>
                </c:pt>
                <c:pt idx="25">
                  <c:v>8163</c:v>
                </c:pt>
                <c:pt idx="26">
                  <c:v>8301</c:v>
                </c:pt>
                <c:pt idx="27">
                  <c:v>8577</c:v>
                </c:pt>
                <c:pt idx="28">
                  <c:v>8908</c:v>
                </c:pt>
                <c:pt idx="29">
                  <c:v>9084</c:v>
                </c:pt>
                <c:pt idx="30">
                  <c:v>9350</c:v>
                </c:pt>
                <c:pt idx="31">
                  <c:v>9703</c:v>
                </c:pt>
                <c:pt idx="32">
                  <c:v>9997.5</c:v>
                </c:pt>
                <c:pt idx="33">
                  <c:v>10162</c:v>
                </c:pt>
                <c:pt idx="34">
                  <c:v>10555</c:v>
                </c:pt>
                <c:pt idx="35">
                  <c:v>10613</c:v>
                </c:pt>
                <c:pt idx="36">
                  <c:v>10625.5</c:v>
                </c:pt>
                <c:pt idx="37">
                  <c:v>10768</c:v>
                </c:pt>
                <c:pt idx="38">
                  <c:v>10772</c:v>
                </c:pt>
                <c:pt idx="39">
                  <c:v>10805</c:v>
                </c:pt>
                <c:pt idx="40">
                  <c:v>10838.5</c:v>
                </c:pt>
                <c:pt idx="41">
                  <c:v>10989</c:v>
                </c:pt>
                <c:pt idx="42">
                  <c:v>11243.5</c:v>
                </c:pt>
                <c:pt idx="43">
                  <c:v>11276</c:v>
                </c:pt>
                <c:pt idx="44">
                  <c:v>11424</c:v>
                </c:pt>
                <c:pt idx="45">
                  <c:v>12239</c:v>
                </c:pt>
                <c:pt idx="46">
                  <c:v>12694</c:v>
                </c:pt>
                <c:pt idx="47">
                  <c:v>13075</c:v>
                </c:pt>
                <c:pt idx="48">
                  <c:v>13121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232-4D0A-BF3F-92EC650DD6B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-151</c:v>
                </c:pt>
                <c:pt idx="1">
                  <c:v>0</c:v>
                </c:pt>
                <c:pt idx="2">
                  <c:v>0</c:v>
                </c:pt>
                <c:pt idx="3">
                  <c:v>595</c:v>
                </c:pt>
                <c:pt idx="4">
                  <c:v>656</c:v>
                </c:pt>
                <c:pt idx="5">
                  <c:v>7047</c:v>
                </c:pt>
                <c:pt idx="6">
                  <c:v>7048</c:v>
                </c:pt>
                <c:pt idx="7">
                  <c:v>7068</c:v>
                </c:pt>
                <c:pt idx="8">
                  <c:v>7273</c:v>
                </c:pt>
                <c:pt idx="9">
                  <c:v>7486</c:v>
                </c:pt>
                <c:pt idx="10">
                  <c:v>7486</c:v>
                </c:pt>
                <c:pt idx="11">
                  <c:v>7486</c:v>
                </c:pt>
                <c:pt idx="12">
                  <c:v>7490</c:v>
                </c:pt>
                <c:pt idx="13">
                  <c:v>7592</c:v>
                </c:pt>
                <c:pt idx="14">
                  <c:v>7670</c:v>
                </c:pt>
                <c:pt idx="15">
                  <c:v>7741</c:v>
                </c:pt>
                <c:pt idx="16">
                  <c:v>7855</c:v>
                </c:pt>
                <c:pt idx="17">
                  <c:v>8072</c:v>
                </c:pt>
                <c:pt idx="18">
                  <c:v>8072</c:v>
                </c:pt>
                <c:pt idx="19">
                  <c:v>8072</c:v>
                </c:pt>
                <c:pt idx="20">
                  <c:v>8072</c:v>
                </c:pt>
                <c:pt idx="21">
                  <c:v>8072</c:v>
                </c:pt>
                <c:pt idx="22">
                  <c:v>8072</c:v>
                </c:pt>
                <c:pt idx="23">
                  <c:v>8122</c:v>
                </c:pt>
                <c:pt idx="24">
                  <c:v>8138</c:v>
                </c:pt>
                <c:pt idx="25">
                  <c:v>8163</c:v>
                </c:pt>
                <c:pt idx="26">
                  <c:v>8301</c:v>
                </c:pt>
                <c:pt idx="27">
                  <c:v>8577</c:v>
                </c:pt>
                <c:pt idx="28">
                  <c:v>8908</c:v>
                </c:pt>
                <c:pt idx="29">
                  <c:v>9084</c:v>
                </c:pt>
                <c:pt idx="30">
                  <c:v>9350</c:v>
                </c:pt>
                <c:pt idx="31">
                  <c:v>9703</c:v>
                </c:pt>
                <c:pt idx="32">
                  <c:v>9997.5</c:v>
                </c:pt>
                <c:pt idx="33">
                  <c:v>10162</c:v>
                </c:pt>
                <c:pt idx="34">
                  <c:v>10555</c:v>
                </c:pt>
                <c:pt idx="35">
                  <c:v>10613</c:v>
                </c:pt>
                <c:pt idx="36">
                  <c:v>10625.5</c:v>
                </c:pt>
                <c:pt idx="37">
                  <c:v>10768</c:v>
                </c:pt>
                <c:pt idx="38">
                  <c:v>10772</c:v>
                </c:pt>
                <c:pt idx="39">
                  <c:v>10805</c:v>
                </c:pt>
                <c:pt idx="40">
                  <c:v>10838.5</c:v>
                </c:pt>
                <c:pt idx="41">
                  <c:v>10989</c:v>
                </c:pt>
                <c:pt idx="42">
                  <c:v>11243.5</c:v>
                </c:pt>
                <c:pt idx="43">
                  <c:v>11276</c:v>
                </c:pt>
                <c:pt idx="44">
                  <c:v>11424</c:v>
                </c:pt>
                <c:pt idx="45">
                  <c:v>12239</c:v>
                </c:pt>
                <c:pt idx="46">
                  <c:v>12694</c:v>
                </c:pt>
                <c:pt idx="47">
                  <c:v>13075</c:v>
                </c:pt>
                <c:pt idx="48">
                  <c:v>13121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-1.0469336500525169E-2</c:v>
                </c:pt>
                <c:pt idx="1">
                  <c:v>-8.5714548479549207E-3</c:v>
                </c:pt>
                <c:pt idx="2">
                  <c:v>-8.5714548479549207E-3</c:v>
                </c:pt>
                <c:pt idx="3">
                  <c:v>-1.0930470116681775E-3</c:v>
                </c:pt>
                <c:pt idx="4">
                  <c:v>-3.2635309904046131E-4</c:v>
                </c:pt>
                <c:pt idx="5">
                  <c:v>8.0000545189545386E-2</c:v>
                </c:pt>
                <c:pt idx="6">
                  <c:v>8.0013113942211417E-2</c:v>
                </c:pt>
                <c:pt idx="7">
                  <c:v>8.0264488995531971E-2</c:v>
                </c:pt>
                <c:pt idx="8">
                  <c:v>8.2841083292067741E-2</c:v>
                </c:pt>
                <c:pt idx="9">
                  <c:v>8.5518227609931732E-2</c:v>
                </c:pt>
                <c:pt idx="10">
                  <c:v>8.5518227609931732E-2</c:v>
                </c:pt>
                <c:pt idx="11">
                  <c:v>8.5518227609931732E-2</c:v>
                </c:pt>
                <c:pt idx="12">
                  <c:v>8.5568502620595843E-2</c:v>
                </c:pt>
                <c:pt idx="13">
                  <c:v>8.6850515392530719E-2</c:v>
                </c:pt>
                <c:pt idx="14">
                  <c:v>8.7830878100480916E-2</c:v>
                </c:pt>
                <c:pt idx="15">
                  <c:v>8.8723259539768909E-2</c:v>
                </c:pt>
                <c:pt idx="16">
                  <c:v>9.0156097343696118E-2</c:v>
                </c:pt>
                <c:pt idx="17">
                  <c:v>9.288351667222422E-2</c:v>
                </c:pt>
                <c:pt idx="18">
                  <c:v>9.288351667222422E-2</c:v>
                </c:pt>
                <c:pt idx="19">
                  <c:v>9.288351667222422E-2</c:v>
                </c:pt>
                <c:pt idx="20">
                  <c:v>9.288351667222422E-2</c:v>
                </c:pt>
                <c:pt idx="21">
                  <c:v>9.288351667222422E-2</c:v>
                </c:pt>
                <c:pt idx="22">
                  <c:v>9.288351667222422E-2</c:v>
                </c:pt>
                <c:pt idx="23">
                  <c:v>9.3511954305525627E-2</c:v>
                </c:pt>
                <c:pt idx="24">
                  <c:v>9.3713054348182084E-2</c:v>
                </c:pt>
                <c:pt idx="25">
                  <c:v>9.4027273164832781E-2</c:v>
                </c:pt>
                <c:pt idx="26">
                  <c:v>9.5761761032744669E-2</c:v>
                </c:pt>
                <c:pt idx="27">
                  <c:v>9.9230736768568431E-2</c:v>
                </c:pt>
                <c:pt idx="28">
                  <c:v>0.10339099390102376</c:v>
                </c:pt>
                <c:pt idx="29">
                  <c:v>0.1056030943702447</c:v>
                </c:pt>
                <c:pt idx="30">
                  <c:v>0.10894638257940818</c:v>
                </c:pt>
                <c:pt idx="31">
                  <c:v>0.11338315227051612</c:v>
                </c:pt>
                <c:pt idx="32">
                  <c:v>0.11708464993066141</c:v>
                </c:pt>
                <c:pt idx="33">
                  <c:v>0.11915220974422304</c:v>
                </c:pt>
                <c:pt idx="34">
                  <c:v>0.1240917295419721</c:v>
                </c:pt>
                <c:pt idx="35">
                  <c:v>0.12482071719660172</c:v>
                </c:pt>
                <c:pt idx="36">
                  <c:v>0.12497782660492708</c:v>
                </c:pt>
                <c:pt idx="37">
                  <c:v>0.1267688738598361</c:v>
                </c:pt>
                <c:pt idx="38">
                  <c:v>0.12681914887050022</c:v>
                </c:pt>
                <c:pt idx="39">
                  <c:v>0.12723391770847914</c:v>
                </c:pt>
                <c:pt idx="40">
                  <c:v>0.1276549709227911</c:v>
                </c:pt>
                <c:pt idx="41">
                  <c:v>0.12954656819902832</c:v>
                </c:pt>
                <c:pt idx="42">
                  <c:v>0.13274531575253246</c:v>
                </c:pt>
                <c:pt idx="43">
                  <c:v>0.13315380021417839</c:v>
                </c:pt>
                <c:pt idx="44">
                  <c:v>0.13501397560875056</c:v>
                </c:pt>
                <c:pt idx="45">
                  <c:v>0.14525750903156348</c:v>
                </c:pt>
                <c:pt idx="46">
                  <c:v>0.15097629149460629</c:v>
                </c:pt>
                <c:pt idx="47">
                  <c:v>0.155764986260363</c:v>
                </c:pt>
                <c:pt idx="48">
                  <c:v>0.15634314888300033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232-4D0A-BF3F-92EC650DD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2181088"/>
        <c:axId val="1"/>
      </c:scatterChart>
      <c:valAx>
        <c:axId val="7521810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25340898044315"/>
              <c:y val="0.866046230202533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188552188552187E-2"/>
              <c:y val="0.383178878341141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21810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478132152672835"/>
          <c:y val="0.91900605882208652"/>
          <c:w val="0.81818323214648658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</xdr:colOff>
      <xdr:row>0</xdr:row>
      <xdr:rowOff>0</xdr:rowOff>
    </xdr:from>
    <xdr:to>
      <xdr:col>17</xdr:col>
      <xdr:colOff>266699</xdr:colOff>
      <xdr:row>18</xdr:row>
      <xdr:rowOff>123824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856ECA0D-7DBC-7E79-9943-088535CF79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409575</xdr:colOff>
      <xdr:row>0</xdr:row>
      <xdr:rowOff>76200</xdr:rowOff>
    </xdr:from>
    <xdr:to>
      <xdr:col>27</xdr:col>
      <xdr:colOff>457200</xdr:colOff>
      <xdr:row>18</xdr:row>
      <xdr:rowOff>142875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86074379-ED86-3AEE-8ADD-95E318AD7B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6093" TargetMode="External"/><Relationship Id="rId3" Type="http://schemas.openxmlformats.org/officeDocument/2006/relationships/hyperlink" Target="http://www.bav-astro.de/sfs/BAVM_link.php?BAVMnr=173" TargetMode="External"/><Relationship Id="rId7" Type="http://schemas.openxmlformats.org/officeDocument/2006/relationships/hyperlink" Target="http://www.bav-astro.de/sfs/BAVM_link.php?BAVMnr=225" TargetMode="External"/><Relationship Id="rId2" Type="http://schemas.openxmlformats.org/officeDocument/2006/relationships/hyperlink" Target="http://var.astro.cz/oejv/issues/oejv0074.pdf" TargetMode="External"/><Relationship Id="rId1" Type="http://schemas.openxmlformats.org/officeDocument/2006/relationships/hyperlink" Target="http://www.bav-astro.de/sfs/BAVM_link.php?BAVMnr=56" TargetMode="External"/><Relationship Id="rId6" Type="http://schemas.openxmlformats.org/officeDocument/2006/relationships/hyperlink" Target="http://www.bav-astro.de/sfs/BAVM_link.php?BAVMnr=212" TargetMode="External"/><Relationship Id="rId5" Type="http://schemas.openxmlformats.org/officeDocument/2006/relationships/hyperlink" Target="http://var.astro.cz/oejv/issues/oejv0003.pdf" TargetMode="External"/><Relationship Id="rId4" Type="http://schemas.openxmlformats.org/officeDocument/2006/relationships/hyperlink" Target="http://www.konkoly.hu/cgi-bin/IBVS?5603" TargetMode="External"/><Relationship Id="rId9" Type="http://schemas.openxmlformats.org/officeDocument/2006/relationships/hyperlink" Target="http://www.bav-astro.de/sfs/BAVM_link.php?BAVMnr=2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85"/>
  <sheetViews>
    <sheetView tabSelected="1" workbookViewId="0">
      <pane xSplit="14" ySplit="22" topLeftCell="O49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48</v>
      </c>
    </row>
    <row r="2" spans="1:7" x14ac:dyDescent="0.2">
      <c r="A2" t="s">
        <v>24</v>
      </c>
      <c r="B2" s="9" t="s">
        <v>45</v>
      </c>
    </row>
    <row r="4" spans="1:7" x14ac:dyDescent="0.2">
      <c r="A4" s="6" t="s">
        <v>0</v>
      </c>
      <c r="C4" s="3">
        <v>33560.478999999999</v>
      </c>
      <c r="D4" s="4">
        <v>1.7559359999999999</v>
      </c>
    </row>
    <row r="6" spans="1:7" x14ac:dyDescent="0.2">
      <c r="A6" s="6" t="s">
        <v>1</v>
      </c>
    </row>
    <row r="7" spans="1:7" x14ac:dyDescent="0.2">
      <c r="A7" t="s">
        <v>2</v>
      </c>
      <c r="C7">
        <f>+C4</f>
        <v>33560.478999999999</v>
      </c>
    </row>
    <row r="8" spans="1:7" x14ac:dyDescent="0.2">
      <c r="A8" t="s">
        <v>3</v>
      </c>
      <c r="C8">
        <f>+D4</f>
        <v>1.7559359999999999</v>
      </c>
    </row>
    <row r="9" spans="1:7" x14ac:dyDescent="0.2">
      <c r="A9" s="15" t="s">
        <v>52</v>
      </c>
      <c r="B9" s="16"/>
      <c r="C9" s="17">
        <v>-9.5</v>
      </c>
      <c r="D9" s="16" t="s">
        <v>53</v>
      </c>
      <c r="E9" s="16"/>
    </row>
    <row r="10" spans="1:7" ht="13.5" thickBot="1" x14ac:dyDescent="0.25">
      <c r="A10" s="16"/>
      <c r="B10" s="16"/>
      <c r="C10" s="5" t="s">
        <v>20</v>
      </c>
      <c r="D10" s="5" t="s">
        <v>21</v>
      </c>
      <c r="E10" s="16"/>
    </row>
    <row r="11" spans="1:7" x14ac:dyDescent="0.2">
      <c r="A11" s="16" t="s">
        <v>16</v>
      </c>
      <c r="B11" s="16"/>
      <c r="C11" s="18">
        <f ca="1">INTERCEPT(INDIRECT($G$11):G992,INDIRECT($F$11):F992)</f>
        <v>-8.5714548479549207E-3</v>
      </c>
      <c r="D11" s="10"/>
      <c r="E11" s="16"/>
      <c r="F11" s="19" t="str">
        <f>"F"&amp;E19</f>
        <v>F22</v>
      </c>
      <c r="G11" s="20" t="str">
        <f>"G"&amp;E19</f>
        <v>G22</v>
      </c>
    </row>
    <row r="12" spans="1:7" x14ac:dyDescent="0.2">
      <c r="A12" s="16" t="s">
        <v>17</v>
      </c>
      <c r="B12" s="16"/>
      <c r="C12" s="18">
        <f ca="1">SLOPE(INDIRECT($G$11):G992,INDIRECT($F$11):F992)</f>
        <v>1.256875266602814E-5</v>
      </c>
      <c r="D12" s="10"/>
      <c r="E12" s="16"/>
    </row>
    <row r="13" spans="1:7" x14ac:dyDescent="0.2">
      <c r="A13" s="16" t="s">
        <v>19</v>
      </c>
      <c r="B13" s="16"/>
      <c r="C13" s="10" t="s">
        <v>14</v>
      </c>
      <c r="D13" s="23" t="s">
        <v>65</v>
      </c>
      <c r="E13" s="17">
        <v>1</v>
      </c>
    </row>
    <row r="14" spans="1:7" x14ac:dyDescent="0.2">
      <c r="A14" s="16"/>
      <c r="B14" s="16"/>
      <c r="C14" s="16"/>
      <c r="D14" s="23" t="s">
        <v>54</v>
      </c>
      <c r="E14" s="24">
        <f ca="1">NOW()+15018.5+$C$9/24</f>
        <v>60357.667400810184</v>
      </c>
    </row>
    <row r="15" spans="1:7" x14ac:dyDescent="0.2">
      <c r="A15" s="21" t="s">
        <v>18</v>
      </c>
      <c r="B15" s="16"/>
      <c r="C15" s="22">
        <f ca="1">(C7+C11)+(C8+C12)*INT(MAX(F21:F3533))</f>
        <v>56600.27159914888</v>
      </c>
      <c r="D15" s="23" t="s">
        <v>66</v>
      </c>
      <c r="E15" s="24">
        <f ca="1">ROUND(2*(E14-$C$7)/$C$8,0)/2+E13</f>
        <v>15262</v>
      </c>
    </row>
    <row r="16" spans="1:7" x14ac:dyDescent="0.2">
      <c r="A16" s="25" t="s">
        <v>4</v>
      </c>
      <c r="B16" s="16"/>
      <c r="C16" s="26">
        <f ca="1">+C8+C12</f>
        <v>1.7559485687526659</v>
      </c>
      <c r="D16" s="23" t="s">
        <v>55</v>
      </c>
      <c r="E16" s="20">
        <f ca="1">ROUND(2*(E14-$C$15)/$C$16,0)/2+E13</f>
        <v>2141</v>
      </c>
    </row>
    <row r="17" spans="1:31" ht="13.5" thickBot="1" x14ac:dyDescent="0.25">
      <c r="A17" s="23" t="s">
        <v>51</v>
      </c>
      <c r="B17" s="16"/>
      <c r="C17" s="16">
        <f>COUNT(C21:C2191)</f>
        <v>49</v>
      </c>
      <c r="D17" s="23" t="s">
        <v>56</v>
      </c>
      <c r="E17" s="27">
        <f ca="1">+$C$15+$C$16*E16-15018.5-$C$9/24</f>
        <v>45341.65331818167</v>
      </c>
    </row>
    <row r="18" spans="1:31" x14ac:dyDescent="0.2">
      <c r="A18" s="25" t="s">
        <v>5</v>
      </c>
      <c r="B18" s="16"/>
      <c r="C18" s="28">
        <f ca="1">+C15</f>
        <v>56600.27159914888</v>
      </c>
      <c r="D18" s="29">
        <f ca="1">+C16</f>
        <v>1.7559485687526659</v>
      </c>
      <c r="E18" s="30" t="s">
        <v>57</v>
      </c>
    </row>
    <row r="19" spans="1:31" ht="13.5" thickTop="1" x14ac:dyDescent="0.2">
      <c r="A19" s="31" t="s">
        <v>58</v>
      </c>
      <c r="E19" s="32">
        <v>22</v>
      </c>
    </row>
    <row r="20" spans="1:31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12</v>
      </c>
      <c r="I20" s="8" t="s">
        <v>44</v>
      </c>
      <c r="J20" s="8" t="s">
        <v>63</v>
      </c>
      <c r="K20" s="8" t="s">
        <v>64</v>
      </c>
      <c r="L20" s="8" t="s">
        <v>272</v>
      </c>
      <c r="M20" s="8" t="s">
        <v>62</v>
      </c>
      <c r="N20" s="8" t="s">
        <v>25</v>
      </c>
      <c r="O20" s="8" t="s">
        <v>23</v>
      </c>
      <c r="P20" s="7" t="s">
        <v>22</v>
      </c>
      <c r="Q20" s="5" t="s">
        <v>15</v>
      </c>
    </row>
    <row r="21" spans="1:31" ht="12.75" customHeight="1" x14ac:dyDescent="0.2">
      <c r="A21" s="62" t="s">
        <v>85</v>
      </c>
      <c r="B21" s="64" t="s">
        <v>50</v>
      </c>
      <c r="C21" s="63">
        <v>33295.336000000003</v>
      </c>
      <c r="D21" s="11"/>
      <c r="E21" s="41">
        <f t="shared" ref="E21:E52" si="0">+(C21-C$7)/C$8</f>
        <v>-150.99810015854587</v>
      </c>
      <c r="F21">
        <f t="shared" ref="F21:F52" si="1">ROUND(2*E21,0)/2</f>
        <v>-151</v>
      </c>
      <c r="G21">
        <f t="shared" ref="G21:G52" si="2">+C21-(C$7+F21*C$8)</f>
        <v>3.3360000015818514E-3</v>
      </c>
      <c r="L21">
        <f>+G21</f>
        <v>3.3360000015818514E-3</v>
      </c>
      <c r="O21">
        <f t="shared" ref="O21:O52" ca="1" si="3">+C$11+C$12*$F21</f>
        <v>-1.0469336500525169E-2</v>
      </c>
      <c r="Q21" s="2">
        <f t="shared" ref="Q21:Q52" si="4">+C21-15018.5</f>
        <v>18276.836000000003</v>
      </c>
    </row>
    <row r="22" spans="1:31" ht="12.75" customHeight="1" x14ac:dyDescent="0.2">
      <c r="A22" s="33" t="s">
        <v>12</v>
      </c>
      <c r="B22" s="33"/>
      <c r="C22" s="34">
        <v>33560.478999999999</v>
      </c>
      <c r="D22" s="34" t="s">
        <v>14</v>
      </c>
      <c r="E22" s="33">
        <f t="shared" si="0"/>
        <v>0</v>
      </c>
      <c r="F22">
        <f t="shared" si="1"/>
        <v>0</v>
      </c>
      <c r="G22">
        <f t="shared" si="2"/>
        <v>0</v>
      </c>
      <c r="H22">
        <f>+G22</f>
        <v>0</v>
      </c>
      <c r="O22">
        <f t="shared" ca="1" si="3"/>
        <v>-8.5714548479549207E-3</v>
      </c>
      <c r="Q22" s="2">
        <f t="shared" si="4"/>
        <v>18541.978999999999</v>
      </c>
    </row>
    <row r="23" spans="1:31" ht="12.75" customHeight="1" x14ac:dyDescent="0.2">
      <c r="A23" s="62" t="s">
        <v>85</v>
      </c>
      <c r="B23" s="64" t="s">
        <v>50</v>
      </c>
      <c r="C23" s="63">
        <v>33560.483</v>
      </c>
      <c r="D23" s="11"/>
      <c r="E23" s="41">
        <f t="shared" si="0"/>
        <v>2.2779873530783053E-3</v>
      </c>
      <c r="F23">
        <f t="shared" si="1"/>
        <v>0</v>
      </c>
      <c r="G23">
        <f t="shared" si="2"/>
        <v>4.0000000008149073E-3</v>
      </c>
      <c r="L23">
        <f>+G23</f>
        <v>4.0000000008149073E-3</v>
      </c>
      <c r="O23">
        <f t="shared" ca="1" si="3"/>
        <v>-8.5714548479549207E-3</v>
      </c>
      <c r="Q23" s="2">
        <f t="shared" si="4"/>
        <v>18541.983</v>
      </c>
    </row>
    <row r="24" spans="1:31" ht="12.75" customHeight="1" x14ac:dyDescent="0.2">
      <c r="A24" s="62" t="s">
        <v>85</v>
      </c>
      <c r="B24" s="64" t="s">
        <v>50</v>
      </c>
      <c r="C24" s="63">
        <v>34605.262999999999</v>
      </c>
      <c r="D24" s="11"/>
      <c r="E24" s="41">
        <f t="shared" si="0"/>
        <v>595.00118455342317</v>
      </c>
      <c r="F24">
        <f t="shared" si="1"/>
        <v>595</v>
      </c>
      <c r="G24">
        <f t="shared" si="2"/>
        <v>2.0799999983864836E-3</v>
      </c>
      <c r="L24">
        <f>+G24</f>
        <v>2.0799999983864836E-3</v>
      </c>
      <c r="O24">
        <f t="shared" ca="1" si="3"/>
        <v>-1.0930470116681775E-3</v>
      </c>
      <c r="Q24" s="2">
        <f t="shared" si="4"/>
        <v>19586.762999999999</v>
      </c>
    </row>
    <row r="25" spans="1:31" ht="12.75" customHeight="1" x14ac:dyDescent="0.2">
      <c r="A25" s="62" t="s">
        <v>85</v>
      </c>
      <c r="B25" s="64" t="s">
        <v>50</v>
      </c>
      <c r="C25" s="63">
        <v>34712.366999999998</v>
      </c>
      <c r="D25" s="11"/>
      <c r="E25" s="41">
        <f t="shared" si="0"/>
        <v>655.99657390702112</v>
      </c>
      <c r="F25">
        <f t="shared" si="1"/>
        <v>656</v>
      </c>
      <c r="G25">
        <f t="shared" si="2"/>
        <v>-6.0159999993629754E-3</v>
      </c>
      <c r="L25">
        <f>+G25</f>
        <v>-6.0159999993629754E-3</v>
      </c>
      <c r="O25">
        <f t="shared" ca="1" si="3"/>
        <v>-3.2635309904046131E-4</v>
      </c>
      <c r="Q25" s="2">
        <f t="shared" si="4"/>
        <v>19693.866999999998</v>
      </c>
    </row>
    <row r="26" spans="1:31" ht="12.75" customHeight="1" x14ac:dyDescent="0.2">
      <c r="A26" s="33" t="s">
        <v>27</v>
      </c>
      <c r="B26" s="33"/>
      <c r="C26" s="34">
        <v>45934.618999999999</v>
      </c>
      <c r="D26" s="34"/>
      <c r="E26" s="33">
        <f t="shared" si="0"/>
        <v>7047.0336048694253</v>
      </c>
      <c r="F26">
        <f t="shared" si="1"/>
        <v>7047</v>
      </c>
      <c r="G26">
        <f t="shared" si="2"/>
        <v>5.9008000003814232E-2</v>
      </c>
      <c r="I26">
        <f>+G26</f>
        <v>5.9008000003814232E-2</v>
      </c>
      <c r="O26">
        <f t="shared" ca="1" si="3"/>
        <v>8.0000545189545386E-2</v>
      </c>
      <c r="Q26" s="2">
        <f t="shared" si="4"/>
        <v>30916.118999999999</v>
      </c>
      <c r="AA26">
        <v>9</v>
      </c>
      <c r="AC26" t="s">
        <v>26</v>
      </c>
      <c r="AE26" t="s">
        <v>28</v>
      </c>
    </row>
    <row r="27" spans="1:31" ht="12.75" customHeight="1" x14ac:dyDescent="0.2">
      <c r="A27" s="33" t="s">
        <v>27</v>
      </c>
      <c r="B27" s="33"/>
      <c r="C27" s="34">
        <v>45936.394999999997</v>
      </c>
      <c r="D27" s="34"/>
      <c r="E27" s="33">
        <f t="shared" si="0"/>
        <v>7048.0450312539851</v>
      </c>
      <c r="F27">
        <f t="shared" si="1"/>
        <v>7048</v>
      </c>
      <c r="G27">
        <f t="shared" si="2"/>
        <v>7.9072000000451226E-2</v>
      </c>
      <c r="I27">
        <f>+G27</f>
        <v>7.9072000000451226E-2</v>
      </c>
      <c r="O27">
        <f t="shared" ca="1" si="3"/>
        <v>8.0013113942211417E-2</v>
      </c>
      <c r="Q27" s="2">
        <f t="shared" si="4"/>
        <v>30917.894999999997</v>
      </c>
      <c r="AA27">
        <v>5</v>
      </c>
      <c r="AC27" t="s">
        <v>26</v>
      </c>
      <c r="AE27" t="s">
        <v>28</v>
      </c>
    </row>
    <row r="28" spans="1:31" ht="12.75" customHeight="1" x14ac:dyDescent="0.2">
      <c r="A28" s="33" t="s">
        <v>29</v>
      </c>
      <c r="B28" s="33"/>
      <c r="C28" s="34">
        <v>45971.523000000001</v>
      </c>
      <c r="D28" s="34"/>
      <c r="E28" s="33">
        <f t="shared" si="0"/>
        <v>7068.0503161846455</v>
      </c>
      <c r="F28">
        <f t="shared" si="1"/>
        <v>7068</v>
      </c>
      <c r="G28">
        <f t="shared" si="2"/>
        <v>8.8352000006125309E-2</v>
      </c>
      <c r="I28">
        <f>+G28</f>
        <v>8.8352000006125309E-2</v>
      </c>
      <c r="O28">
        <f t="shared" ca="1" si="3"/>
        <v>8.0264488995531971E-2</v>
      </c>
      <c r="Q28" s="2">
        <f t="shared" si="4"/>
        <v>30953.023000000001</v>
      </c>
      <c r="AA28">
        <v>6</v>
      </c>
      <c r="AC28" t="s">
        <v>26</v>
      </c>
      <c r="AE28" t="s">
        <v>28</v>
      </c>
    </row>
    <row r="29" spans="1:31" ht="12.75" customHeight="1" x14ac:dyDescent="0.2">
      <c r="A29" s="33" t="s">
        <v>30</v>
      </c>
      <c r="B29" s="33"/>
      <c r="C29" s="34">
        <v>46331.49</v>
      </c>
      <c r="D29" s="34"/>
      <c r="E29" s="33">
        <f t="shared" si="0"/>
        <v>7273.0503845242647</v>
      </c>
      <c r="F29">
        <f t="shared" si="1"/>
        <v>7273</v>
      </c>
      <c r="G29">
        <f t="shared" si="2"/>
        <v>8.8471999995817896E-2</v>
      </c>
      <c r="I29">
        <f>+G29</f>
        <v>8.8471999995817896E-2</v>
      </c>
      <c r="O29">
        <f t="shared" ca="1" si="3"/>
        <v>8.2841083292067741E-2</v>
      </c>
      <c r="Q29" s="2">
        <f t="shared" si="4"/>
        <v>31312.989999999998</v>
      </c>
      <c r="AA29">
        <v>6</v>
      </c>
      <c r="AC29" t="s">
        <v>26</v>
      </c>
      <c r="AE29" t="s">
        <v>28</v>
      </c>
    </row>
    <row r="30" spans="1:31" ht="12.75" customHeight="1" x14ac:dyDescent="0.2">
      <c r="A30" s="62" t="s">
        <v>115</v>
      </c>
      <c r="B30" s="64" t="s">
        <v>50</v>
      </c>
      <c r="C30" s="63">
        <v>46705.5</v>
      </c>
      <c r="D30" s="11"/>
      <c r="E30" s="41">
        <f t="shared" si="0"/>
        <v>7486.0478969620763</v>
      </c>
      <c r="F30">
        <f t="shared" si="1"/>
        <v>7486</v>
      </c>
      <c r="G30">
        <f t="shared" si="2"/>
        <v>8.4104000001389068E-2</v>
      </c>
      <c r="L30">
        <f>+G30</f>
        <v>8.4104000001389068E-2</v>
      </c>
      <c r="O30">
        <f t="shared" ca="1" si="3"/>
        <v>8.5518227609931732E-2</v>
      </c>
      <c r="Q30" s="2">
        <f t="shared" si="4"/>
        <v>31687</v>
      </c>
    </row>
    <row r="31" spans="1:31" ht="12.75" customHeight="1" x14ac:dyDescent="0.2">
      <c r="A31" s="62" t="s">
        <v>115</v>
      </c>
      <c r="B31" s="64" t="s">
        <v>50</v>
      </c>
      <c r="C31" s="63">
        <v>46705.506000000001</v>
      </c>
      <c r="D31" s="11"/>
      <c r="E31" s="41">
        <f t="shared" si="0"/>
        <v>7486.0513139431059</v>
      </c>
      <c r="F31">
        <f t="shared" si="1"/>
        <v>7486</v>
      </c>
      <c r="G31">
        <f t="shared" si="2"/>
        <v>9.0104000002611428E-2</v>
      </c>
      <c r="L31">
        <f>+G31</f>
        <v>9.0104000002611428E-2</v>
      </c>
      <c r="O31">
        <f t="shared" ca="1" si="3"/>
        <v>8.5518227609931732E-2</v>
      </c>
      <c r="Q31" s="2">
        <f t="shared" si="4"/>
        <v>31687.006000000001</v>
      </c>
    </row>
    <row r="32" spans="1:31" ht="12.75" customHeight="1" x14ac:dyDescent="0.2">
      <c r="A32" s="62" t="s">
        <v>115</v>
      </c>
      <c r="B32" s="64" t="s">
        <v>50</v>
      </c>
      <c r="C32" s="63">
        <v>46705.506000000001</v>
      </c>
      <c r="D32" s="11"/>
      <c r="E32" s="41">
        <f t="shared" si="0"/>
        <v>7486.0513139431059</v>
      </c>
      <c r="F32">
        <f t="shared" si="1"/>
        <v>7486</v>
      </c>
      <c r="G32">
        <f t="shared" si="2"/>
        <v>9.0104000002611428E-2</v>
      </c>
      <c r="L32">
        <f>+G32</f>
        <v>9.0104000002611428E-2</v>
      </c>
      <c r="O32">
        <f t="shared" ca="1" si="3"/>
        <v>8.5518227609931732E-2</v>
      </c>
      <c r="Q32" s="2">
        <f t="shared" si="4"/>
        <v>31687.006000000001</v>
      </c>
    </row>
    <row r="33" spans="1:31" ht="12.75" customHeight="1" x14ac:dyDescent="0.2">
      <c r="A33" s="33" t="s">
        <v>31</v>
      </c>
      <c r="B33" s="33"/>
      <c r="C33" s="34">
        <v>46712.508999999998</v>
      </c>
      <c r="D33" s="34"/>
      <c r="E33" s="33">
        <f t="shared" si="0"/>
        <v>7490.0395003006943</v>
      </c>
      <c r="F33">
        <f t="shared" si="1"/>
        <v>7490</v>
      </c>
      <c r="G33">
        <f t="shared" si="2"/>
        <v>6.9360000001324806E-2</v>
      </c>
      <c r="I33">
        <f>+G33</f>
        <v>6.9360000001324806E-2</v>
      </c>
      <c r="O33">
        <f t="shared" ca="1" si="3"/>
        <v>8.5568502620595843E-2</v>
      </c>
      <c r="Q33" s="2">
        <f t="shared" si="4"/>
        <v>31694.008999999998</v>
      </c>
      <c r="AA33">
        <v>10</v>
      </c>
      <c r="AC33" t="s">
        <v>26</v>
      </c>
      <c r="AE33" t="s">
        <v>28</v>
      </c>
    </row>
    <row r="34" spans="1:31" ht="12.75" customHeight="1" x14ac:dyDescent="0.2">
      <c r="A34" s="33" t="s">
        <v>32</v>
      </c>
      <c r="B34" s="33"/>
      <c r="C34" s="34">
        <v>46891.633000000002</v>
      </c>
      <c r="D34" s="34"/>
      <c r="E34" s="33">
        <f t="shared" si="0"/>
        <v>7592.050051938113</v>
      </c>
      <c r="F34">
        <f t="shared" si="1"/>
        <v>7592</v>
      </c>
      <c r="G34">
        <f t="shared" si="2"/>
        <v>8.7888000001839828E-2</v>
      </c>
      <c r="I34">
        <f>+G34</f>
        <v>8.7888000001839828E-2</v>
      </c>
      <c r="O34">
        <f t="shared" ca="1" si="3"/>
        <v>8.6850515392530719E-2</v>
      </c>
      <c r="Q34" s="2">
        <f t="shared" si="4"/>
        <v>31873.133000000002</v>
      </c>
      <c r="AA34">
        <v>9</v>
      </c>
      <c r="AC34" t="s">
        <v>26</v>
      </c>
      <c r="AE34" t="s">
        <v>28</v>
      </c>
    </row>
    <row r="35" spans="1:31" ht="12.75" customHeight="1" x14ac:dyDescent="0.2">
      <c r="A35" s="33" t="s">
        <v>33</v>
      </c>
      <c r="B35" s="33"/>
      <c r="C35" s="34">
        <v>47028.593999999997</v>
      </c>
      <c r="D35" s="34"/>
      <c r="E35" s="33">
        <f t="shared" si="0"/>
        <v>7670.0489083884595</v>
      </c>
      <c r="F35">
        <f t="shared" si="1"/>
        <v>7670</v>
      </c>
      <c r="G35">
        <f t="shared" si="2"/>
        <v>8.5879999998724088E-2</v>
      </c>
      <c r="I35">
        <f>+G35</f>
        <v>8.5879999998724088E-2</v>
      </c>
      <c r="O35">
        <f t="shared" ca="1" si="3"/>
        <v>8.7830878100480916E-2</v>
      </c>
      <c r="Q35" s="2">
        <f t="shared" si="4"/>
        <v>32010.093999999997</v>
      </c>
      <c r="AA35">
        <v>6</v>
      </c>
      <c r="AC35" t="s">
        <v>26</v>
      </c>
      <c r="AE35" t="s">
        <v>28</v>
      </c>
    </row>
    <row r="36" spans="1:31" ht="12.75" customHeight="1" x14ac:dyDescent="0.2">
      <c r="A36" s="33" t="s">
        <v>34</v>
      </c>
      <c r="B36" s="33"/>
      <c r="C36" s="34">
        <v>47153.262999999999</v>
      </c>
      <c r="D36" s="34"/>
      <c r="E36" s="33">
        <f t="shared" si="0"/>
        <v>7741.0475097042263</v>
      </c>
      <c r="F36">
        <f t="shared" si="1"/>
        <v>7741</v>
      </c>
      <c r="G36">
        <f t="shared" si="2"/>
        <v>8.3424000004015397E-2</v>
      </c>
      <c r="I36">
        <f>+G36</f>
        <v>8.3424000004015397E-2</v>
      </c>
      <c r="O36">
        <f t="shared" ca="1" si="3"/>
        <v>8.8723259539768909E-2</v>
      </c>
      <c r="Q36" s="2">
        <f t="shared" si="4"/>
        <v>32134.762999999999</v>
      </c>
      <c r="AA36">
        <v>4</v>
      </c>
      <c r="AC36" t="s">
        <v>26</v>
      </c>
      <c r="AE36" t="s">
        <v>28</v>
      </c>
    </row>
    <row r="37" spans="1:31" ht="12.75" customHeight="1" x14ac:dyDescent="0.2">
      <c r="A37" s="33" t="s">
        <v>35</v>
      </c>
      <c r="B37" s="33"/>
      <c r="C37" s="34">
        <v>47353.455000000002</v>
      </c>
      <c r="D37" s="34"/>
      <c r="E37" s="33">
        <f t="shared" si="0"/>
        <v>7855.0562207278645</v>
      </c>
      <c r="F37">
        <f t="shared" si="1"/>
        <v>7855</v>
      </c>
      <c r="G37">
        <f t="shared" si="2"/>
        <v>9.8720000001776498E-2</v>
      </c>
      <c r="I37">
        <f>+G37</f>
        <v>9.8720000001776498E-2</v>
      </c>
      <c r="O37">
        <f t="shared" ca="1" si="3"/>
        <v>9.0156097343696118E-2</v>
      </c>
      <c r="Q37" s="2">
        <f t="shared" si="4"/>
        <v>32334.955000000002</v>
      </c>
      <c r="AA37">
        <v>6</v>
      </c>
      <c r="AC37" t="s">
        <v>26</v>
      </c>
      <c r="AE37" t="s">
        <v>28</v>
      </c>
    </row>
    <row r="38" spans="1:31" ht="12.75" customHeight="1" x14ac:dyDescent="0.2">
      <c r="A38" s="62" t="s">
        <v>143</v>
      </c>
      <c r="B38" s="64" t="s">
        <v>50</v>
      </c>
      <c r="C38" s="63">
        <v>47734.472999999998</v>
      </c>
      <c r="D38" s="11"/>
      <c r="E38" s="41">
        <f t="shared" si="0"/>
        <v>8072.0447670074527</v>
      </c>
      <c r="F38">
        <f t="shared" si="1"/>
        <v>8072</v>
      </c>
      <c r="G38">
        <f t="shared" si="2"/>
        <v>7.8607999996165745E-2</v>
      </c>
      <c r="L38">
        <f t="shared" ref="L38:L43" si="5">+G38</f>
        <v>7.8607999996165745E-2</v>
      </c>
      <c r="O38">
        <f t="shared" ca="1" si="3"/>
        <v>9.288351667222422E-2</v>
      </c>
      <c r="Q38" s="2">
        <f t="shared" si="4"/>
        <v>32715.972999999998</v>
      </c>
    </row>
    <row r="39" spans="1:31" ht="12.75" customHeight="1" x14ac:dyDescent="0.2">
      <c r="A39" s="62" t="s">
        <v>148</v>
      </c>
      <c r="B39" s="64" t="s">
        <v>50</v>
      </c>
      <c r="C39" s="63">
        <v>47734.474000000002</v>
      </c>
      <c r="D39" s="11"/>
      <c r="E39" s="41">
        <f t="shared" si="0"/>
        <v>8072.0453365042931</v>
      </c>
      <c r="F39">
        <f t="shared" si="1"/>
        <v>8072</v>
      </c>
      <c r="G39">
        <f t="shared" si="2"/>
        <v>7.9608000000007451E-2</v>
      </c>
      <c r="L39">
        <f t="shared" si="5"/>
        <v>7.9608000000007451E-2</v>
      </c>
      <c r="O39">
        <f t="shared" ca="1" si="3"/>
        <v>9.288351667222422E-2</v>
      </c>
      <c r="Q39" s="2">
        <f t="shared" si="4"/>
        <v>32715.974000000002</v>
      </c>
    </row>
    <row r="40" spans="1:31" ht="12.75" customHeight="1" x14ac:dyDescent="0.2">
      <c r="A40" s="62" t="s">
        <v>143</v>
      </c>
      <c r="B40" s="64" t="s">
        <v>50</v>
      </c>
      <c r="C40" s="63">
        <v>47734.474000000002</v>
      </c>
      <c r="D40" s="11"/>
      <c r="E40" s="41">
        <f t="shared" si="0"/>
        <v>8072.0453365042931</v>
      </c>
      <c r="F40">
        <f t="shared" si="1"/>
        <v>8072</v>
      </c>
      <c r="G40">
        <f t="shared" si="2"/>
        <v>7.9608000000007451E-2</v>
      </c>
      <c r="L40">
        <f t="shared" si="5"/>
        <v>7.9608000000007451E-2</v>
      </c>
      <c r="O40">
        <f t="shared" ca="1" si="3"/>
        <v>9.288351667222422E-2</v>
      </c>
      <c r="Q40" s="2">
        <f t="shared" si="4"/>
        <v>32715.974000000002</v>
      </c>
    </row>
    <row r="41" spans="1:31" ht="12.75" customHeight="1" x14ac:dyDescent="0.2">
      <c r="A41" s="62" t="s">
        <v>143</v>
      </c>
      <c r="B41" s="64" t="s">
        <v>50</v>
      </c>
      <c r="C41" s="63">
        <v>47734.48</v>
      </c>
      <c r="D41" s="11"/>
      <c r="E41" s="41">
        <f t="shared" si="0"/>
        <v>8072.0487534853228</v>
      </c>
      <c r="F41">
        <f t="shared" si="1"/>
        <v>8072</v>
      </c>
      <c r="G41">
        <f t="shared" si="2"/>
        <v>8.5608000001229811E-2</v>
      </c>
      <c r="L41">
        <f t="shared" si="5"/>
        <v>8.5608000001229811E-2</v>
      </c>
      <c r="O41">
        <f t="shared" ca="1" si="3"/>
        <v>9.288351667222422E-2</v>
      </c>
      <c r="Q41" s="2">
        <f t="shared" si="4"/>
        <v>32715.980000000003</v>
      </c>
    </row>
    <row r="42" spans="1:31" ht="12.75" customHeight="1" x14ac:dyDescent="0.2">
      <c r="A42" s="62" t="s">
        <v>143</v>
      </c>
      <c r="B42" s="64" t="s">
        <v>50</v>
      </c>
      <c r="C42" s="63">
        <v>47734.48</v>
      </c>
      <c r="D42" s="11"/>
      <c r="E42" s="41">
        <f t="shared" si="0"/>
        <v>8072.0487534853228</v>
      </c>
      <c r="F42">
        <f t="shared" si="1"/>
        <v>8072</v>
      </c>
      <c r="G42">
        <f t="shared" si="2"/>
        <v>8.5608000001229811E-2</v>
      </c>
      <c r="L42">
        <f t="shared" si="5"/>
        <v>8.5608000001229811E-2</v>
      </c>
      <c r="O42">
        <f t="shared" ca="1" si="3"/>
        <v>9.288351667222422E-2</v>
      </c>
      <c r="Q42" s="2">
        <f t="shared" si="4"/>
        <v>32715.980000000003</v>
      </c>
    </row>
    <row r="43" spans="1:31" ht="12.75" customHeight="1" x14ac:dyDescent="0.2">
      <c r="A43" s="62" t="s">
        <v>143</v>
      </c>
      <c r="B43" s="64" t="s">
        <v>50</v>
      </c>
      <c r="C43" s="63">
        <v>47734.482000000004</v>
      </c>
      <c r="D43" s="11"/>
      <c r="E43" s="41">
        <f t="shared" si="0"/>
        <v>8072.0498924789999</v>
      </c>
      <c r="F43">
        <f t="shared" si="1"/>
        <v>8072</v>
      </c>
      <c r="G43">
        <f t="shared" si="2"/>
        <v>8.7608000001637265E-2</v>
      </c>
      <c r="L43">
        <f t="shared" si="5"/>
        <v>8.7608000001637265E-2</v>
      </c>
      <c r="O43">
        <f t="shared" ca="1" si="3"/>
        <v>9.288351667222422E-2</v>
      </c>
      <c r="Q43" s="2">
        <f t="shared" si="4"/>
        <v>32715.982000000004</v>
      </c>
    </row>
    <row r="44" spans="1:31" ht="12.75" customHeight="1" x14ac:dyDescent="0.2">
      <c r="A44" s="33" t="s">
        <v>36</v>
      </c>
      <c r="B44" s="33"/>
      <c r="C44" s="34">
        <v>47822.300999999999</v>
      </c>
      <c r="D44" s="34"/>
      <c r="E44" s="33">
        <f t="shared" si="0"/>
        <v>8122.0625353088044</v>
      </c>
      <c r="F44">
        <f t="shared" si="1"/>
        <v>8122</v>
      </c>
      <c r="G44">
        <f t="shared" si="2"/>
        <v>0.10980800000106683</v>
      </c>
      <c r="I44">
        <f>+G44</f>
        <v>0.10980800000106683</v>
      </c>
      <c r="O44">
        <f t="shared" ca="1" si="3"/>
        <v>9.3511954305525627E-2</v>
      </c>
      <c r="Q44" s="2">
        <f t="shared" si="4"/>
        <v>32803.800999999999</v>
      </c>
      <c r="AA44">
        <v>6</v>
      </c>
      <c r="AC44" t="s">
        <v>26</v>
      </c>
      <c r="AE44" t="s">
        <v>28</v>
      </c>
    </row>
    <row r="45" spans="1:31" ht="12.75" customHeight="1" x14ac:dyDescent="0.2">
      <c r="A45" s="62" t="s">
        <v>143</v>
      </c>
      <c r="B45" s="64" t="s">
        <v>50</v>
      </c>
      <c r="C45" s="63">
        <v>47850.377999999997</v>
      </c>
      <c r="D45" s="11"/>
      <c r="E45" s="41">
        <f t="shared" si="0"/>
        <v>8138.05229803364</v>
      </c>
      <c r="F45">
        <f t="shared" si="1"/>
        <v>8138</v>
      </c>
      <c r="G45">
        <f t="shared" si="2"/>
        <v>9.1831999998248648E-2</v>
      </c>
      <c r="L45">
        <f>+G45</f>
        <v>9.1831999998248648E-2</v>
      </c>
      <c r="O45">
        <f t="shared" ca="1" si="3"/>
        <v>9.3713054348182084E-2</v>
      </c>
      <c r="Q45" s="2">
        <f t="shared" si="4"/>
        <v>32831.877999999997</v>
      </c>
    </row>
    <row r="46" spans="1:31" ht="12.75" customHeight="1" x14ac:dyDescent="0.2">
      <c r="A46" s="33" t="s">
        <v>37</v>
      </c>
      <c r="B46" s="33"/>
      <c r="C46" s="34">
        <v>47894.273999999998</v>
      </c>
      <c r="D46" s="34"/>
      <c r="E46" s="33">
        <f t="shared" si="0"/>
        <v>8163.0509312412287</v>
      </c>
      <c r="F46">
        <f t="shared" si="1"/>
        <v>8163</v>
      </c>
      <c r="G46">
        <f t="shared" si="2"/>
        <v>8.9432000000670087E-2</v>
      </c>
      <c r="I46">
        <f t="shared" ref="I46:I52" si="6">+G46</f>
        <v>8.9432000000670087E-2</v>
      </c>
      <c r="O46">
        <f t="shared" ca="1" si="3"/>
        <v>9.4027273164832781E-2</v>
      </c>
      <c r="Q46" s="2">
        <f t="shared" si="4"/>
        <v>32875.773999999998</v>
      </c>
      <c r="AA46">
        <v>6</v>
      </c>
      <c r="AC46" t="s">
        <v>26</v>
      </c>
      <c r="AE46" t="s">
        <v>28</v>
      </c>
    </row>
    <row r="47" spans="1:31" ht="12.75" customHeight="1" x14ac:dyDescent="0.2">
      <c r="A47" s="33" t="s">
        <v>38</v>
      </c>
      <c r="B47" s="33"/>
      <c r="C47" s="34">
        <v>48136.608999999997</v>
      </c>
      <c r="D47" s="34"/>
      <c r="E47" s="33">
        <f t="shared" si="0"/>
        <v>8301.0599475151703</v>
      </c>
      <c r="F47">
        <f t="shared" si="1"/>
        <v>8301</v>
      </c>
      <c r="G47">
        <f t="shared" si="2"/>
        <v>0.10526399999798741</v>
      </c>
      <c r="I47">
        <f t="shared" si="6"/>
        <v>0.10526399999798741</v>
      </c>
      <c r="O47">
        <f t="shared" ca="1" si="3"/>
        <v>9.5761761032744669E-2</v>
      </c>
      <c r="Q47" s="2">
        <f t="shared" si="4"/>
        <v>33118.108999999997</v>
      </c>
      <c r="AA47">
        <v>6</v>
      </c>
      <c r="AC47" t="s">
        <v>26</v>
      </c>
      <c r="AE47" t="s">
        <v>28</v>
      </c>
    </row>
    <row r="48" spans="1:31" ht="12.75" customHeight="1" x14ac:dyDescent="0.2">
      <c r="A48" s="33" t="s">
        <v>39</v>
      </c>
      <c r="B48" s="33"/>
      <c r="C48" s="34">
        <v>48621.241000000002</v>
      </c>
      <c r="D48" s="34">
        <v>5.0000000000000001E-3</v>
      </c>
      <c r="E48" s="33">
        <f t="shared" si="0"/>
        <v>8577.0563391832056</v>
      </c>
      <c r="F48">
        <f t="shared" si="1"/>
        <v>8577</v>
      </c>
      <c r="G48">
        <f t="shared" si="2"/>
        <v>9.8927999999432359E-2</v>
      </c>
      <c r="I48">
        <f t="shared" si="6"/>
        <v>9.8927999999432359E-2</v>
      </c>
      <c r="O48">
        <f t="shared" ca="1" si="3"/>
        <v>9.9230736768568431E-2</v>
      </c>
      <c r="Q48" s="2">
        <f t="shared" si="4"/>
        <v>33602.741000000002</v>
      </c>
      <c r="AA48">
        <v>8</v>
      </c>
      <c r="AC48" t="s">
        <v>26</v>
      </c>
      <c r="AE48" t="s">
        <v>28</v>
      </c>
    </row>
    <row r="49" spans="1:31" ht="12.75" customHeight="1" x14ac:dyDescent="0.2">
      <c r="A49" s="33" t="s">
        <v>40</v>
      </c>
      <c r="B49" s="33"/>
      <c r="C49" s="34">
        <v>49202.464999999997</v>
      </c>
      <c r="D49" s="34">
        <v>5.0000000000000001E-3</v>
      </c>
      <c r="E49" s="33">
        <f t="shared" si="0"/>
        <v>8908.0615694421649</v>
      </c>
      <c r="F49">
        <f t="shared" si="1"/>
        <v>8908</v>
      </c>
      <c r="G49">
        <f t="shared" si="2"/>
        <v>0.10811200000171084</v>
      </c>
      <c r="I49">
        <f t="shared" si="6"/>
        <v>0.10811200000171084</v>
      </c>
      <c r="O49">
        <f t="shared" ca="1" si="3"/>
        <v>0.10339099390102376</v>
      </c>
      <c r="Q49" s="2">
        <f t="shared" si="4"/>
        <v>34183.964999999997</v>
      </c>
      <c r="AA49">
        <v>12</v>
      </c>
      <c r="AC49" t="s">
        <v>26</v>
      </c>
      <c r="AE49" t="s">
        <v>28</v>
      </c>
    </row>
    <row r="50" spans="1:31" ht="12.75" customHeight="1" x14ac:dyDescent="0.2">
      <c r="A50" s="33" t="s">
        <v>41</v>
      </c>
      <c r="B50" s="33"/>
      <c r="C50" s="34">
        <v>49511.504999999997</v>
      </c>
      <c r="D50" s="34">
        <v>7.0000000000000001E-3</v>
      </c>
      <c r="E50" s="33">
        <f t="shared" si="0"/>
        <v>9084.0588723051405</v>
      </c>
      <c r="F50">
        <f t="shared" si="1"/>
        <v>9084</v>
      </c>
      <c r="G50">
        <f t="shared" si="2"/>
        <v>0.10337599999911617</v>
      </c>
      <c r="I50">
        <f t="shared" si="6"/>
        <v>0.10337599999911617</v>
      </c>
      <c r="O50">
        <f t="shared" ca="1" si="3"/>
        <v>0.1056030943702447</v>
      </c>
      <c r="Q50" s="2">
        <f t="shared" si="4"/>
        <v>34493.004999999997</v>
      </c>
      <c r="AA50">
        <v>6</v>
      </c>
      <c r="AC50" t="s">
        <v>26</v>
      </c>
      <c r="AE50" t="s">
        <v>28</v>
      </c>
    </row>
    <row r="51" spans="1:31" ht="12.75" customHeight="1" x14ac:dyDescent="0.2">
      <c r="A51" s="33" t="s">
        <v>42</v>
      </c>
      <c r="B51" s="33"/>
      <c r="C51" s="34">
        <v>49978.593000000001</v>
      </c>
      <c r="D51" s="34">
        <v>3.0000000000000001E-3</v>
      </c>
      <c r="E51" s="33">
        <f t="shared" si="0"/>
        <v>9350.0640114446087</v>
      </c>
      <c r="F51">
        <f t="shared" si="1"/>
        <v>9350</v>
      </c>
      <c r="G51">
        <f t="shared" si="2"/>
        <v>0.1124000000054366</v>
      </c>
      <c r="I51">
        <f t="shared" si="6"/>
        <v>0.1124000000054366</v>
      </c>
      <c r="O51">
        <f t="shared" ca="1" si="3"/>
        <v>0.10894638257940818</v>
      </c>
      <c r="Q51" s="2">
        <f t="shared" si="4"/>
        <v>34960.093000000001</v>
      </c>
      <c r="AA51">
        <v>6</v>
      </c>
      <c r="AC51" t="s">
        <v>26</v>
      </c>
      <c r="AE51" t="s">
        <v>28</v>
      </c>
    </row>
    <row r="52" spans="1:31" ht="12.75" customHeight="1" x14ac:dyDescent="0.2">
      <c r="A52" s="33" t="s">
        <v>43</v>
      </c>
      <c r="B52" s="33"/>
      <c r="C52" s="34">
        <v>50598.445</v>
      </c>
      <c r="D52" s="34">
        <v>4.0000000000000001E-3</v>
      </c>
      <c r="E52" s="33">
        <f t="shared" si="0"/>
        <v>9703.0677655677664</v>
      </c>
      <c r="F52">
        <f t="shared" si="1"/>
        <v>9703</v>
      </c>
      <c r="G52">
        <f t="shared" si="2"/>
        <v>0.11899199999606935</v>
      </c>
      <c r="I52">
        <f t="shared" si="6"/>
        <v>0.11899199999606935</v>
      </c>
      <c r="O52">
        <f t="shared" ca="1" si="3"/>
        <v>0.11338315227051612</v>
      </c>
      <c r="Q52" s="2">
        <f t="shared" si="4"/>
        <v>35579.945</v>
      </c>
      <c r="AA52">
        <v>7</v>
      </c>
      <c r="AC52" t="s">
        <v>26</v>
      </c>
      <c r="AE52" t="s">
        <v>28</v>
      </c>
    </row>
    <row r="53" spans="1:31" ht="12.75" customHeight="1" x14ac:dyDescent="0.2">
      <c r="A53" s="62" t="s">
        <v>194</v>
      </c>
      <c r="B53" s="64" t="s">
        <v>47</v>
      </c>
      <c r="C53" s="63">
        <v>51115.572</v>
      </c>
      <c r="D53" s="11"/>
      <c r="E53" s="41">
        <f t="shared" ref="E53:E69" si="7">+(C53-C$7)/C$8</f>
        <v>9997.5699569915996</v>
      </c>
      <c r="F53">
        <f t="shared" ref="F53:F69" si="8">ROUND(2*E53,0)/2</f>
        <v>9997.5</v>
      </c>
      <c r="G53">
        <f t="shared" ref="G53:G69" si="9">+C53-(C$7+F53*C$8)</f>
        <v>0.12283999999635853</v>
      </c>
      <c r="L53">
        <f>+G53</f>
        <v>0.12283999999635853</v>
      </c>
      <c r="O53">
        <f t="shared" ref="O53:O69" ca="1" si="10">+C$11+C$12*$F53</f>
        <v>0.11708464993066141</v>
      </c>
      <c r="Q53" s="2">
        <f t="shared" ref="Q53:Q69" si="11">+C53-15018.5</f>
        <v>36097.072</v>
      </c>
    </row>
    <row r="54" spans="1:31" ht="12.75" customHeight="1" x14ac:dyDescent="0.2">
      <c r="A54" s="62" t="s">
        <v>198</v>
      </c>
      <c r="B54" s="64" t="s">
        <v>50</v>
      </c>
      <c r="C54" s="63">
        <v>51404.398999999998</v>
      </c>
      <c r="D54" s="11"/>
      <c r="E54" s="41">
        <f t="shared" si="7"/>
        <v>10162.056020264974</v>
      </c>
      <c r="F54">
        <f t="shared" si="8"/>
        <v>10162</v>
      </c>
      <c r="G54">
        <f t="shared" si="9"/>
        <v>9.8367999999027234E-2</v>
      </c>
      <c r="L54">
        <f>+G54</f>
        <v>9.8367999999027234E-2</v>
      </c>
      <c r="O54">
        <f t="shared" ca="1" si="10"/>
        <v>0.11915220974422304</v>
      </c>
      <c r="Q54" s="2">
        <f t="shared" si="11"/>
        <v>36385.898999999998</v>
      </c>
    </row>
    <row r="55" spans="1:31" ht="12.75" customHeight="1" x14ac:dyDescent="0.2">
      <c r="A55" s="62" t="s">
        <v>205</v>
      </c>
      <c r="B55" s="64" t="s">
        <v>50</v>
      </c>
      <c r="C55" s="63">
        <v>52094.511400000003</v>
      </c>
      <c r="D55" s="11"/>
      <c r="E55" s="41">
        <f t="shared" si="7"/>
        <v>10555.07285003554</v>
      </c>
      <c r="F55">
        <f t="shared" si="8"/>
        <v>10555</v>
      </c>
      <c r="G55">
        <f t="shared" si="9"/>
        <v>0.12791999999899417</v>
      </c>
      <c r="L55">
        <f>+G55</f>
        <v>0.12791999999899417</v>
      </c>
      <c r="O55">
        <f t="shared" ca="1" si="10"/>
        <v>0.1240917295419721</v>
      </c>
      <c r="Q55" s="2">
        <f t="shared" si="11"/>
        <v>37076.011400000003</v>
      </c>
    </row>
    <row r="56" spans="1:31" ht="12.75" customHeight="1" x14ac:dyDescent="0.2">
      <c r="A56" s="62" t="s">
        <v>205</v>
      </c>
      <c r="B56" s="64" t="s">
        <v>50</v>
      </c>
      <c r="C56" s="63">
        <v>52196.354200000002</v>
      </c>
      <c r="D56" s="11"/>
      <c r="E56" s="41">
        <f t="shared" si="7"/>
        <v>10613.072002624243</v>
      </c>
      <c r="F56">
        <f t="shared" si="8"/>
        <v>10613</v>
      </c>
      <c r="G56">
        <f t="shared" si="9"/>
        <v>0.12643200000457</v>
      </c>
      <c r="L56">
        <f>+G56</f>
        <v>0.12643200000457</v>
      </c>
      <c r="O56">
        <f t="shared" ca="1" si="10"/>
        <v>0.12482071719660172</v>
      </c>
      <c r="Q56" s="2">
        <f t="shared" si="11"/>
        <v>37177.854200000002</v>
      </c>
    </row>
    <row r="57" spans="1:31" ht="12.75" customHeight="1" x14ac:dyDescent="0.2">
      <c r="A57" s="62" t="s">
        <v>194</v>
      </c>
      <c r="B57" s="64" t="s">
        <v>47</v>
      </c>
      <c r="C57" s="63">
        <v>52218.303500000002</v>
      </c>
      <c r="D57" s="11"/>
      <c r="E57" s="41">
        <f t="shared" si="7"/>
        <v>10625.572059573928</v>
      </c>
      <c r="F57">
        <f t="shared" si="8"/>
        <v>10625.5</v>
      </c>
      <c r="G57">
        <f t="shared" si="9"/>
        <v>0.12653200000204379</v>
      </c>
      <c r="L57">
        <f>+G57</f>
        <v>0.12653200000204379</v>
      </c>
      <c r="O57">
        <f t="shared" ca="1" si="10"/>
        <v>0.12497782660492708</v>
      </c>
      <c r="Q57" s="2">
        <f t="shared" si="11"/>
        <v>37199.803500000002</v>
      </c>
    </row>
    <row r="58" spans="1:31" ht="12.75" customHeight="1" x14ac:dyDescent="0.2">
      <c r="A58" s="39" t="s">
        <v>61</v>
      </c>
      <c r="B58" s="40" t="s">
        <v>50</v>
      </c>
      <c r="C58" s="39">
        <v>52468.528100000003</v>
      </c>
      <c r="D58" s="39" t="s">
        <v>62</v>
      </c>
      <c r="E58" s="41">
        <f t="shared" si="7"/>
        <v>10768.074178102166</v>
      </c>
      <c r="F58">
        <f t="shared" si="8"/>
        <v>10768</v>
      </c>
      <c r="G58">
        <f t="shared" si="9"/>
        <v>0.13025200000265613</v>
      </c>
      <c r="K58">
        <f>+G58</f>
        <v>0.13025200000265613</v>
      </c>
      <c r="O58">
        <f t="shared" ca="1" si="10"/>
        <v>0.1267688738598361</v>
      </c>
      <c r="Q58" s="2">
        <f t="shared" si="11"/>
        <v>37450.028100000003</v>
      </c>
    </row>
    <row r="59" spans="1:31" ht="12.75" customHeight="1" x14ac:dyDescent="0.2">
      <c r="A59" s="62" t="s">
        <v>223</v>
      </c>
      <c r="B59" s="64" t="s">
        <v>50</v>
      </c>
      <c r="C59" s="63">
        <v>52475.548999999999</v>
      </c>
      <c r="D59" s="11"/>
      <c r="E59" s="41">
        <f t="shared" si="7"/>
        <v>10772.072558453156</v>
      </c>
      <c r="F59">
        <f t="shared" si="8"/>
        <v>10772</v>
      </c>
      <c r="G59">
        <f t="shared" si="9"/>
        <v>0.12740800000028685</v>
      </c>
      <c r="L59">
        <f>+G59</f>
        <v>0.12740800000028685</v>
      </c>
      <c r="O59">
        <f t="shared" ca="1" si="10"/>
        <v>0.12681914887050022</v>
      </c>
      <c r="Q59" s="2">
        <f t="shared" si="11"/>
        <v>37457.048999999999</v>
      </c>
    </row>
    <row r="60" spans="1:31" ht="12.75" customHeight="1" x14ac:dyDescent="0.2">
      <c r="A60" s="12" t="s">
        <v>49</v>
      </c>
      <c r="B60" s="13" t="s">
        <v>50</v>
      </c>
      <c r="C60" s="14">
        <v>52533.491999999998</v>
      </c>
      <c r="D60" s="14">
        <v>6.0000000000000001E-3</v>
      </c>
      <c r="E60" s="41">
        <f t="shared" si="7"/>
        <v>10805.070913746287</v>
      </c>
      <c r="F60">
        <f t="shared" si="8"/>
        <v>10805</v>
      </c>
      <c r="G60">
        <f t="shared" si="9"/>
        <v>0.1245199999975739</v>
      </c>
      <c r="J60">
        <f>+G60</f>
        <v>0.1245199999975739</v>
      </c>
      <c r="O60">
        <f t="shared" ca="1" si="10"/>
        <v>0.12723391770847914</v>
      </c>
      <c r="Q60" s="2">
        <f t="shared" si="11"/>
        <v>37514.991999999998</v>
      </c>
    </row>
    <row r="61" spans="1:31" ht="12.75" customHeight="1" x14ac:dyDescent="0.2">
      <c r="A61" s="12" t="s">
        <v>49</v>
      </c>
      <c r="B61" s="13" t="s">
        <v>47</v>
      </c>
      <c r="C61" s="14">
        <v>52592.3151</v>
      </c>
      <c r="D61" s="14">
        <v>1.4E-3</v>
      </c>
      <c r="E61" s="41">
        <f t="shared" si="7"/>
        <v>10838.570483206679</v>
      </c>
      <c r="F61">
        <f t="shared" si="8"/>
        <v>10838.5</v>
      </c>
      <c r="G61">
        <f t="shared" si="9"/>
        <v>0.12376399999629939</v>
      </c>
      <c r="J61">
        <f>+G61</f>
        <v>0.12376399999629939</v>
      </c>
      <c r="O61">
        <f t="shared" ca="1" si="10"/>
        <v>0.1276549709227911</v>
      </c>
      <c r="Q61" s="2">
        <f t="shared" si="11"/>
        <v>37573.8151</v>
      </c>
    </row>
    <row r="62" spans="1:31" ht="12.75" customHeight="1" x14ac:dyDescent="0.2">
      <c r="A62" s="14" t="s">
        <v>59</v>
      </c>
      <c r="B62" s="13" t="s">
        <v>50</v>
      </c>
      <c r="C62" s="14">
        <v>52856.593999999997</v>
      </c>
      <c r="D62" s="14">
        <v>5.0000000000000001E-3</v>
      </c>
      <c r="E62" s="41">
        <f t="shared" si="7"/>
        <v>10989.076481147376</v>
      </c>
      <c r="F62">
        <f t="shared" si="8"/>
        <v>10989</v>
      </c>
      <c r="G62">
        <f t="shared" si="9"/>
        <v>0.1342960000038147</v>
      </c>
      <c r="J62">
        <f>+G62</f>
        <v>0.1342960000038147</v>
      </c>
      <c r="O62">
        <f t="shared" ca="1" si="10"/>
        <v>0.12954656819902832</v>
      </c>
      <c r="Q62" s="2">
        <f t="shared" si="11"/>
        <v>37838.093999999997</v>
      </c>
    </row>
    <row r="63" spans="1:31" ht="12.75" customHeight="1" x14ac:dyDescent="0.2">
      <c r="A63" s="35" t="s">
        <v>46</v>
      </c>
      <c r="B63" s="13" t="s">
        <v>47</v>
      </c>
      <c r="C63" s="14">
        <v>53303.480499999998</v>
      </c>
      <c r="D63" s="14">
        <v>3.5000000000000001E-3</v>
      </c>
      <c r="E63" s="41">
        <f t="shared" si="7"/>
        <v>11243.576929910885</v>
      </c>
      <c r="F63">
        <f t="shared" si="8"/>
        <v>11243.5</v>
      </c>
      <c r="G63">
        <f t="shared" si="9"/>
        <v>0.13508400000137044</v>
      </c>
      <c r="J63">
        <f>+G63</f>
        <v>0.13508400000137044</v>
      </c>
      <c r="O63">
        <f t="shared" ca="1" si="10"/>
        <v>0.13274531575253246</v>
      </c>
      <c r="Q63" s="2">
        <f t="shared" si="11"/>
        <v>38284.980499999998</v>
      </c>
    </row>
    <row r="64" spans="1:31" ht="12.75" customHeight="1" x14ac:dyDescent="0.2">
      <c r="A64" s="14" t="s">
        <v>60</v>
      </c>
      <c r="B64" s="36" t="s">
        <v>50</v>
      </c>
      <c r="C64" s="37">
        <v>53360.550300000003</v>
      </c>
      <c r="D64" s="38">
        <v>2.0000000000000001E-4</v>
      </c>
      <c r="E64" s="41">
        <f t="shared" si="7"/>
        <v>11276.078000564943</v>
      </c>
      <c r="F64">
        <f t="shared" si="8"/>
        <v>11276</v>
      </c>
      <c r="G64">
        <f t="shared" si="9"/>
        <v>0.13696400000480935</v>
      </c>
      <c r="J64">
        <f>+G64</f>
        <v>0.13696400000480935</v>
      </c>
      <c r="O64">
        <f t="shared" ca="1" si="10"/>
        <v>0.13315380021417839</v>
      </c>
      <c r="Q64" s="2">
        <f t="shared" si="11"/>
        <v>38342.050300000003</v>
      </c>
    </row>
    <row r="65" spans="1:17" ht="12.75" customHeight="1" x14ac:dyDescent="0.2">
      <c r="A65" s="42" t="s">
        <v>67</v>
      </c>
      <c r="B65" s="43" t="s">
        <v>50</v>
      </c>
      <c r="C65" s="42">
        <v>53620.434999999998</v>
      </c>
      <c r="D65" s="42">
        <v>4.0000000000000001E-3</v>
      </c>
      <c r="E65" s="41">
        <f t="shared" si="7"/>
        <v>11424.081515499425</v>
      </c>
      <c r="F65">
        <f t="shared" si="8"/>
        <v>11424</v>
      </c>
      <c r="G65">
        <f t="shared" si="9"/>
        <v>0.14313599999877624</v>
      </c>
      <c r="K65">
        <f>+G65</f>
        <v>0.14313599999877624</v>
      </c>
      <c r="O65">
        <f t="shared" ca="1" si="10"/>
        <v>0.13501397560875056</v>
      </c>
      <c r="Q65" s="2">
        <f t="shared" si="11"/>
        <v>38601.934999999998</v>
      </c>
    </row>
    <row r="66" spans="1:17" ht="12.75" customHeight="1" x14ac:dyDescent="0.2">
      <c r="A66" s="62" t="s">
        <v>256</v>
      </c>
      <c r="B66" s="64" t="s">
        <v>50</v>
      </c>
      <c r="C66" s="63">
        <v>55051.529699999999</v>
      </c>
      <c r="D66" s="11"/>
      <c r="E66" s="41">
        <f t="shared" si="7"/>
        <v>12239.085422247736</v>
      </c>
      <c r="F66">
        <f t="shared" si="8"/>
        <v>12239</v>
      </c>
      <c r="G66">
        <f t="shared" si="9"/>
        <v>0.14999600000010105</v>
      </c>
      <c r="L66">
        <f>+G66</f>
        <v>0.14999600000010105</v>
      </c>
      <c r="O66">
        <f t="shared" ca="1" si="10"/>
        <v>0.14525750903156348</v>
      </c>
      <c r="Q66" s="2">
        <f t="shared" si="11"/>
        <v>40033.029699999999</v>
      </c>
    </row>
    <row r="67" spans="1:17" ht="12.75" customHeight="1" x14ac:dyDescent="0.2">
      <c r="A67" s="62" t="s">
        <v>261</v>
      </c>
      <c r="B67" s="64" t="s">
        <v>50</v>
      </c>
      <c r="C67" s="63">
        <v>55850.486499999999</v>
      </c>
      <c r="D67" s="11"/>
      <c r="E67" s="41">
        <f t="shared" si="7"/>
        <v>12694.088793669018</v>
      </c>
      <c r="F67">
        <f t="shared" si="8"/>
        <v>12694</v>
      </c>
      <c r="G67">
        <f t="shared" si="9"/>
        <v>0.15591600000334438</v>
      </c>
      <c r="L67">
        <f>+G67</f>
        <v>0.15591600000334438</v>
      </c>
      <c r="O67">
        <f t="shared" ca="1" si="10"/>
        <v>0.15097629149460629</v>
      </c>
      <c r="Q67" s="2">
        <f t="shared" si="11"/>
        <v>40831.986499999999</v>
      </c>
    </row>
    <row r="68" spans="1:17" ht="12.75" customHeight="1" x14ac:dyDescent="0.2">
      <c r="A68" s="44" t="s">
        <v>68</v>
      </c>
      <c r="B68" s="45" t="s">
        <v>50</v>
      </c>
      <c r="C68" s="44">
        <v>56519.500800000002</v>
      </c>
      <c r="D68" s="44">
        <v>4.0000000000000002E-4</v>
      </c>
      <c r="E68" s="41">
        <f t="shared" si="7"/>
        <v>13075.090322198534</v>
      </c>
      <c r="F68">
        <f t="shared" si="8"/>
        <v>13075</v>
      </c>
      <c r="G68">
        <f t="shared" si="9"/>
        <v>0.15860000000247965</v>
      </c>
      <c r="J68">
        <f>+G68</f>
        <v>0.15860000000247965</v>
      </c>
      <c r="O68">
        <f t="shared" ca="1" si="10"/>
        <v>0.155764986260363</v>
      </c>
      <c r="Q68" s="2">
        <f t="shared" si="11"/>
        <v>41501.000800000002</v>
      </c>
    </row>
    <row r="69" spans="1:17" ht="12.75" customHeight="1" x14ac:dyDescent="0.2">
      <c r="A69" s="46" t="s">
        <v>69</v>
      </c>
      <c r="B69" s="47" t="s">
        <v>50</v>
      </c>
      <c r="C69" s="44">
        <v>56600.276400000002</v>
      </c>
      <c r="D69" s="48">
        <v>1.5E-3</v>
      </c>
      <c r="E69" s="41">
        <f t="shared" si="7"/>
        <v>13121.09177099849</v>
      </c>
      <c r="F69">
        <f t="shared" si="8"/>
        <v>13121</v>
      </c>
      <c r="G69">
        <f t="shared" si="9"/>
        <v>0.16114400000515161</v>
      </c>
      <c r="J69">
        <f>+G69</f>
        <v>0.16114400000515161</v>
      </c>
      <c r="O69">
        <f t="shared" ca="1" si="10"/>
        <v>0.15634314888300033</v>
      </c>
      <c r="Q69" s="2">
        <f t="shared" si="11"/>
        <v>41581.776400000002</v>
      </c>
    </row>
    <row r="70" spans="1:17" ht="12.75" customHeight="1" x14ac:dyDescent="0.2">
      <c r="B70" s="10"/>
      <c r="C70" s="11"/>
      <c r="D70" s="11"/>
    </row>
    <row r="71" spans="1:17" ht="12.75" customHeight="1" x14ac:dyDescent="0.2">
      <c r="B71" s="10"/>
      <c r="C71" s="11"/>
      <c r="D71" s="11"/>
    </row>
    <row r="72" spans="1:17" ht="12.75" customHeight="1" x14ac:dyDescent="0.2">
      <c r="B72" s="10"/>
      <c r="C72" s="11"/>
      <c r="D72" s="11"/>
    </row>
    <row r="73" spans="1:17" ht="12.75" customHeight="1" x14ac:dyDescent="0.2">
      <c r="B73" s="10"/>
      <c r="C73" s="11"/>
      <c r="D73" s="11"/>
    </row>
    <row r="74" spans="1:17" ht="12.75" customHeight="1" x14ac:dyDescent="0.2">
      <c r="B74" s="10"/>
      <c r="C74" s="11"/>
      <c r="D74" s="11"/>
    </row>
    <row r="75" spans="1:17" ht="12.75" customHeight="1" x14ac:dyDescent="0.2">
      <c r="B75" s="10"/>
      <c r="C75" s="11"/>
      <c r="D75" s="11"/>
    </row>
    <row r="76" spans="1:17" ht="12.75" customHeight="1" x14ac:dyDescent="0.2">
      <c r="B76" s="10"/>
      <c r="C76" s="11"/>
      <c r="D76" s="11"/>
    </row>
    <row r="77" spans="1:17" ht="12.75" customHeight="1" x14ac:dyDescent="0.2">
      <c r="B77" s="10"/>
      <c r="C77" s="11"/>
      <c r="D77" s="11"/>
    </row>
    <row r="78" spans="1:17" ht="12.75" customHeight="1" x14ac:dyDescent="0.2">
      <c r="B78" s="10"/>
      <c r="C78" s="11"/>
      <c r="D78" s="11"/>
    </row>
    <row r="79" spans="1:17" ht="12.75" customHeight="1" x14ac:dyDescent="0.2">
      <c r="B79" s="10"/>
      <c r="C79" s="11"/>
      <c r="D79" s="11"/>
    </row>
    <row r="80" spans="1:17" ht="12.75" customHeight="1" x14ac:dyDescent="0.2">
      <c r="B80" s="10"/>
      <c r="C80" s="11"/>
      <c r="D80" s="11"/>
    </row>
    <row r="81" spans="2:4" ht="12.75" customHeight="1" x14ac:dyDescent="0.2">
      <c r="B81" s="10"/>
      <c r="C81" s="11"/>
      <c r="D81" s="11"/>
    </row>
    <row r="82" spans="2:4" ht="12.75" customHeight="1" x14ac:dyDescent="0.2">
      <c r="B82" s="10"/>
      <c r="C82" s="11"/>
      <c r="D82" s="11"/>
    </row>
    <row r="83" spans="2:4" ht="12.75" customHeight="1" x14ac:dyDescent="0.2">
      <c r="B83" s="10"/>
      <c r="C83" s="11"/>
      <c r="D83" s="11"/>
    </row>
    <row r="84" spans="2:4" ht="12.75" customHeight="1" x14ac:dyDescent="0.2">
      <c r="B84" s="10"/>
      <c r="C84" s="11"/>
      <c r="D84" s="11"/>
    </row>
    <row r="85" spans="2:4" ht="12.75" customHeight="1" x14ac:dyDescent="0.2">
      <c r="B85" s="10"/>
      <c r="C85" s="11"/>
      <c r="D85" s="11"/>
    </row>
    <row r="86" spans="2:4" ht="12.75" customHeight="1" x14ac:dyDescent="0.2">
      <c r="B86" s="10"/>
      <c r="C86" s="11"/>
      <c r="D86" s="11"/>
    </row>
    <row r="87" spans="2:4" ht="12.75" customHeight="1" x14ac:dyDescent="0.2">
      <c r="B87" s="10"/>
      <c r="C87" s="11"/>
      <c r="D87" s="11"/>
    </row>
    <row r="88" spans="2:4" ht="12.75" customHeight="1" x14ac:dyDescent="0.2">
      <c r="B88" s="10"/>
      <c r="C88" s="11"/>
      <c r="D88" s="11"/>
    </row>
    <row r="89" spans="2:4" ht="12.75" customHeight="1" x14ac:dyDescent="0.2">
      <c r="B89" s="10"/>
      <c r="C89" s="11"/>
      <c r="D89" s="11"/>
    </row>
    <row r="90" spans="2:4" ht="12.75" customHeight="1" x14ac:dyDescent="0.2">
      <c r="B90" s="10"/>
      <c r="C90" s="11"/>
      <c r="D90" s="11"/>
    </row>
    <row r="91" spans="2:4" ht="12.75" customHeight="1" x14ac:dyDescent="0.2">
      <c r="B91" s="10"/>
      <c r="C91" s="11"/>
      <c r="D91" s="11"/>
    </row>
    <row r="92" spans="2:4" ht="12.75" customHeight="1" x14ac:dyDescent="0.2">
      <c r="B92" s="10"/>
      <c r="C92" s="11"/>
      <c r="D92" s="11"/>
    </row>
    <row r="93" spans="2:4" ht="12.75" customHeight="1" x14ac:dyDescent="0.2">
      <c r="B93" s="10"/>
      <c r="C93" s="11"/>
      <c r="D93" s="11"/>
    </row>
    <row r="94" spans="2:4" ht="12.75" customHeight="1" x14ac:dyDescent="0.2">
      <c r="B94" s="10"/>
      <c r="C94" s="11"/>
      <c r="D94" s="11"/>
    </row>
    <row r="95" spans="2:4" ht="12.75" customHeight="1" x14ac:dyDescent="0.2">
      <c r="B95" s="10"/>
      <c r="C95" s="11"/>
      <c r="D95" s="11"/>
    </row>
    <row r="96" spans="2:4" ht="12.75" customHeight="1" x14ac:dyDescent="0.2">
      <c r="B96" s="10"/>
      <c r="C96" s="11"/>
      <c r="D96" s="11"/>
    </row>
    <row r="97" spans="2:4" ht="12.75" customHeight="1" x14ac:dyDescent="0.2">
      <c r="B97" s="10"/>
      <c r="C97" s="11"/>
      <c r="D97" s="11"/>
    </row>
    <row r="98" spans="2:4" ht="12.75" customHeight="1" x14ac:dyDescent="0.2">
      <c r="B98" s="10"/>
      <c r="C98" s="11"/>
      <c r="D98" s="11"/>
    </row>
    <row r="99" spans="2:4" ht="12.75" customHeight="1" x14ac:dyDescent="0.2">
      <c r="B99" s="10"/>
      <c r="C99" s="11"/>
      <c r="D99" s="11"/>
    </row>
    <row r="100" spans="2:4" ht="12.75" customHeight="1" x14ac:dyDescent="0.2">
      <c r="B100" s="10"/>
      <c r="C100" s="11"/>
      <c r="D100" s="11"/>
    </row>
    <row r="101" spans="2:4" ht="12.75" customHeight="1" x14ac:dyDescent="0.2">
      <c r="B101" s="10"/>
      <c r="C101" s="11"/>
      <c r="D101" s="11"/>
    </row>
    <row r="102" spans="2:4" ht="12.75" customHeight="1" x14ac:dyDescent="0.2">
      <c r="B102" s="10"/>
      <c r="C102" s="11"/>
      <c r="D102" s="11"/>
    </row>
    <row r="103" spans="2:4" ht="12.75" customHeight="1" x14ac:dyDescent="0.2">
      <c r="B103" s="10"/>
      <c r="C103" s="11"/>
      <c r="D103" s="11"/>
    </row>
    <row r="104" spans="2:4" ht="12.75" customHeight="1" x14ac:dyDescent="0.2">
      <c r="B104" s="10"/>
      <c r="C104" s="11"/>
      <c r="D104" s="11"/>
    </row>
    <row r="105" spans="2:4" ht="12.75" customHeight="1" x14ac:dyDescent="0.2">
      <c r="B105" s="10"/>
      <c r="C105" s="11"/>
      <c r="D105" s="11"/>
    </row>
    <row r="106" spans="2:4" ht="12.75" customHeight="1" x14ac:dyDescent="0.2">
      <c r="B106" s="10"/>
      <c r="C106" s="11"/>
      <c r="D106" s="11"/>
    </row>
    <row r="107" spans="2:4" ht="12.75" customHeight="1" x14ac:dyDescent="0.2">
      <c r="B107" s="10"/>
      <c r="C107" s="11"/>
      <c r="D107" s="11"/>
    </row>
    <row r="108" spans="2:4" ht="12.75" customHeight="1" x14ac:dyDescent="0.2">
      <c r="B108" s="10"/>
      <c r="C108" s="11"/>
      <c r="D108" s="11"/>
    </row>
    <row r="109" spans="2:4" ht="12.75" customHeight="1" x14ac:dyDescent="0.2">
      <c r="B109" s="10"/>
      <c r="C109" s="11"/>
      <c r="D109" s="11"/>
    </row>
    <row r="110" spans="2:4" x14ac:dyDescent="0.2">
      <c r="B110" s="10"/>
      <c r="C110" s="11"/>
      <c r="D110" s="11"/>
    </row>
    <row r="111" spans="2:4" x14ac:dyDescent="0.2">
      <c r="B111" s="10"/>
      <c r="C111" s="11"/>
      <c r="D111" s="11"/>
    </row>
    <row r="112" spans="2:4" x14ac:dyDescent="0.2">
      <c r="B112" s="10"/>
      <c r="C112" s="11"/>
      <c r="D112" s="11"/>
    </row>
    <row r="113" spans="2:4" x14ac:dyDescent="0.2">
      <c r="B113" s="10"/>
      <c r="C113" s="11"/>
      <c r="D113" s="11"/>
    </row>
    <row r="114" spans="2:4" x14ac:dyDescent="0.2">
      <c r="B114" s="10"/>
      <c r="C114" s="11"/>
      <c r="D114" s="11"/>
    </row>
    <row r="115" spans="2:4" x14ac:dyDescent="0.2">
      <c r="B115" s="10"/>
      <c r="C115" s="11"/>
      <c r="D115" s="11"/>
    </row>
    <row r="116" spans="2:4" x14ac:dyDescent="0.2">
      <c r="B116" s="10"/>
      <c r="C116" s="11"/>
      <c r="D116" s="11"/>
    </row>
    <row r="117" spans="2:4" x14ac:dyDescent="0.2">
      <c r="B117" s="10"/>
      <c r="C117" s="11"/>
      <c r="D117" s="11"/>
    </row>
    <row r="118" spans="2:4" x14ac:dyDescent="0.2">
      <c r="B118" s="10"/>
      <c r="C118" s="11"/>
      <c r="D118" s="11"/>
    </row>
    <row r="119" spans="2:4" x14ac:dyDescent="0.2">
      <c r="B119" s="10"/>
      <c r="C119" s="11"/>
      <c r="D119" s="11"/>
    </row>
    <row r="120" spans="2:4" x14ac:dyDescent="0.2">
      <c r="B120" s="10"/>
      <c r="C120" s="11"/>
      <c r="D120" s="11"/>
    </row>
    <row r="121" spans="2:4" x14ac:dyDescent="0.2">
      <c r="B121" s="10"/>
      <c r="C121" s="11"/>
      <c r="D121" s="11"/>
    </row>
    <row r="122" spans="2:4" x14ac:dyDescent="0.2">
      <c r="B122" s="10"/>
      <c r="C122" s="11"/>
      <c r="D122" s="11"/>
    </row>
    <row r="123" spans="2:4" x14ac:dyDescent="0.2">
      <c r="B123" s="10"/>
      <c r="C123" s="11"/>
      <c r="D123" s="11"/>
    </row>
    <row r="124" spans="2:4" x14ac:dyDescent="0.2">
      <c r="B124" s="10"/>
      <c r="C124" s="11"/>
      <c r="D124" s="11"/>
    </row>
    <row r="125" spans="2:4" x14ac:dyDescent="0.2">
      <c r="B125" s="10"/>
      <c r="C125" s="11"/>
      <c r="D125" s="11"/>
    </row>
    <row r="126" spans="2:4" x14ac:dyDescent="0.2">
      <c r="B126" s="10"/>
      <c r="C126" s="11"/>
      <c r="D126" s="11"/>
    </row>
    <row r="127" spans="2:4" x14ac:dyDescent="0.2">
      <c r="B127" s="10"/>
      <c r="C127" s="11"/>
      <c r="D127" s="11"/>
    </row>
    <row r="128" spans="2:4" x14ac:dyDescent="0.2">
      <c r="B128" s="10"/>
      <c r="C128" s="11"/>
      <c r="D128" s="11"/>
    </row>
    <row r="129" spans="2:4" x14ac:dyDescent="0.2">
      <c r="B129" s="10"/>
      <c r="C129" s="11"/>
      <c r="D129" s="11"/>
    </row>
    <row r="130" spans="2:4" x14ac:dyDescent="0.2">
      <c r="B130" s="10"/>
      <c r="C130" s="11"/>
      <c r="D130" s="11"/>
    </row>
    <row r="131" spans="2:4" x14ac:dyDescent="0.2">
      <c r="B131" s="10"/>
      <c r="C131" s="11"/>
      <c r="D131" s="11"/>
    </row>
    <row r="132" spans="2:4" x14ac:dyDescent="0.2">
      <c r="B132" s="10"/>
      <c r="C132" s="11"/>
      <c r="D132" s="11"/>
    </row>
    <row r="133" spans="2:4" x14ac:dyDescent="0.2">
      <c r="B133" s="10"/>
      <c r="C133" s="11"/>
      <c r="D133" s="11"/>
    </row>
    <row r="134" spans="2:4" x14ac:dyDescent="0.2">
      <c r="B134" s="10"/>
      <c r="C134" s="11"/>
      <c r="D134" s="11"/>
    </row>
    <row r="135" spans="2:4" x14ac:dyDescent="0.2">
      <c r="B135" s="10"/>
      <c r="C135" s="11"/>
      <c r="D135" s="11"/>
    </row>
    <row r="136" spans="2:4" x14ac:dyDescent="0.2">
      <c r="B136" s="10"/>
      <c r="C136" s="11"/>
      <c r="D136" s="11"/>
    </row>
    <row r="137" spans="2:4" x14ac:dyDescent="0.2">
      <c r="B137" s="10"/>
      <c r="C137" s="11"/>
      <c r="D137" s="11"/>
    </row>
    <row r="138" spans="2:4" x14ac:dyDescent="0.2">
      <c r="B138" s="10"/>
      <c r="C138" s="11"/>
      <c r="D138" s="11"/>
    </row>
    <row r="139" spans="2:4" x14ac:dyDescent="0.2">
      <c r="B139" s="10"/>
      <c r="C139" s="11"/>
      <c r="D139" s="11"/>
    </row>
    <row r="140" spans="2:4" x14ac:dyDescent="0.2">
      <c r="B140" s="10"/>
      <c r="C140" s="11"/>
      <c r="D140" s="11"/>
    </row>
    <row r="141" spans="2:4" x14ac:dyDescent="0.2">
      <c r="B141" s="10"/>
      <c r="C141" s="11"/>
      <c r="D141" s="11"/>
    </row>
    <row r="142" spans="2:4" x14ac:dyDescent="0.2">
      <c r="B142" s="10"/>
      <c r="C142" s="11"/>
      <c r="D142" s="11"/>
    </row>
    <row r="143" spans="2:4" x14ac:dyDescent="0.2">
      <c r="B143" s="10"/>
      <c r="C143" s="11"/>
      <c r="D143" s="11"/>
    </row>
    <row r="144" spans="2:4" x14ac:dyDescent="0.2">
      <c r="B144" s="10"/>
      <c r="C144" s="11"/>
      <c r="D144" s="11"/>
    </row>
    <row r="145" spans="2:4" x14ac:dyDescent="0.2">
      <c r="B145" s="10"/>
      <c r="C145" s="11"/>
      <c r="D145" s="11"/>
    </row>
    <row r="146" spans="2:4" x14ac:dyDescent="0.2">
      <c r="B146" s="10"/>
      <c r="C146" s="11"/>
      <c r="D146" s="11"/>
    </row>
    <row r="147" spans="2:4" x14ac:dyDescent="0.2">
      <c r="B147" s="10"/>
      <c r="C147" s="11"/>
      <c r="D147" s="11"/>
    </row>
    <row r="148" spans="2:4" x14ac:dyDescent="0.2">
      <c r="B148" s="10"/>
      <c r="C148" s="11"/>
      <c r="D148" s="11"/>
    </row>
    <row r="149" spans="2:4" x14ac:dyDescent="0.2">
      <c r="B149" s="10"/>
      <c r="C149" s="11"/>
      <c r="D149" s="11"/>
    </row>
    <row r="150" spans="2:4" x14ac:dyDescent="0.2">
      <c r="B150" s="10"/>
      <c r="C150" s="11"/>
      <c r="D150" s="11"/>
    </row>
    <row r="151" spans="2:4" x14ac:dyDescent="0.2">
      <c r="B151" s="10"/>
      <c r="C151" s="11"/>
      <c r="D151" s="11"/>
    </row>
    <row r="152" spans="2:4" x14ac:dyDescent="0.2">
      <c r="B152" s="10"/>
      <c r="C152" s="11"/>
      <c r="D152" s="11"/>
    </row>
    <row r="153" spans="2:4" x14ac:dyDescent="0.2">
      <c r="B153" s="10"/>
      <c r="C153" s="11"/>
      <c r="D153" s="11"/>
    </row>
    <row r="154" spans="2:4" x14ac:dyDescent="0.2">
      <c r="B154" s="10"/>
      <c r="C154" s="11"/>
      <c r="D154" s="11"/>
    </row>
    <row r="155" spans="2:4" x14ac:dyDescent="0.2">
      <c r="B155" s="10"/>
      <c r="C155" s="11"/>
      <c r="D155" s="11"/>
    </row>
    <row r="156" spans="2:4" x14ac:dyDescent="0.2">
      <c r="B156" s="10"/>
      <c r="C156" s="11"/>
      <c r="D156" s="11"/>
    </row>
    <row r="157" spans="2:4" x14ac:dyDescent="0.2">
      <c r="B157" s="10"/>
      <c r="C157" s="11"/>
      <c r="D157" s="11"/>
    </row>
    <row r="158" spans="2:4" x14ac:dyDescent="0.2">
      <c r="B158" s="10"/>
      <c r="C158" s="11"/>
      <c r="D158" s="11"/>
    </row>
    <row r="159" spans="2:4" x14ac:dyDescent="0.2">
      <c r="B159" s="10"/>
      <c r="C159" s="11"/>
      <c r="D159" s="11"/>
    </row>
    <row r="160" spans="2:4" x14ac:dyDescent="0.2">
      <c r="B160" s="10"/>
      <c r="C160" s="11"/>
      <c r="D160" s="11"/>
    </row>
    <row r="161" spans="2:4" x14ac:dyDescent="0.2">
      <c r="B161" s="10"/>
      <c r="C161" s="11"/>
      <c r="D161" s="11"/>
    </row>
    <row r="162" spans="2:4" x14ac:dyDescent="0.2">
      <c r="B162" s="10"/>
      <c r="C162" s="11"/>
      <c r="D162" s="11"/>
    </row>
    <row r="163" spans="2:4" x14ac:dyDescent="0.2">
      <c r="B163" s="10"/>
      <c r="C163" s="11"/>
      <c r="D163" s="11"/>
    </row>
    <row r="164" spans="2:4" x14ac:dyDescent="0.2">
      <c r="B164" s="10"/>
      <c r="C164" s="11"/>
      <c r="D164" s="11"/>
    </row>
    <row r="165" spans="2:4" x14ac:dyDescent="0.2">
      <c r="B165" s="10"/>
      <c r="C165" s="11"/>
      <c r="D165" s="11"/>
    </row>
    <row r="166" spans="2:4" x14ac:dyDescent="0.2">
      <c r="B166" s="10"/>
      <c r="C166" s="11"/>
      <c r="D166" s="11"/>
    </row>
    <row r="167" spans="2:4" x14ac:dyDescent="0.2">
      <c r="B167" s="10"/>
      <c r="C167" s="11"/>
      <c r="D167" s="11"/>
    </row>
    <row r="168" spans="2:4" x14ac:dyDescent="0.2">
      <c r="B168" s="10"/>
      <c r="C168" s="11"/>
      <c r="D168" s="11"/>
    </row>
    <row r="169" spans="2:4" x14ac:dyDescent="0.2">
      <c r="B169" s="10"/>
      <c r="C169" s="11"/>
      <c r="D169" s="11"/>
    </row>
    <row r="170" spans="2:4" x14ac:dyDescent="0.2">
      <c r="B170" s="10"/>
      <c r="C170" s="11"/>
      <c r="D170" s="11"/>
    </row>
    <row r="171" spans="2:4" x14ac:dyDescent="0.2">
      <c r="B171" s="10"/>
      <c r="C171" s="11"/>
      <c r="D171" s="11"/>
    </row>
    <row r="172" spans="2:4" x14ac:dyDescent="0.2">
      <c r="B172" s="10"/>
      <c r="C172" s="11"/>
      <c r="D172" s="11"/>
    </row>
    <row r="173" spans="2:4" x14ac:dyDescent="0.2">
      <c r="B173" s="10"/>
      <c r="C173" s="11"/>
      <c r="D173" s="11"/>
    </row>
    <row r="174" spans="2:4" x14ac:dyDescent="0.2">
      <c r="B174" s="10"/>
      <c r="C174" s="11"/>
      <c r="D174" s="11"/>
    </row>
    <row r="175" spans="2:4" x14ac:dyDescent="0.2">
      <c r="B175" s="10"/>
      <c r="C175" s="11"/>
      <c r="D175" s="11"/>
    </row>
    <row r="176" spans="2:4" x14ac:dyDescent="0.2">
      <c r="B176" s="10"/>
      <c r="C176" s="11"/>
      <c r="D176" s="11"/>
    </row>
    <row r="177" spans="2:4" x14ac:dyDescent="0.2">
      <c r="B177" s="10"/>
      <c r="C177" s="11"/>
      <c r="D177" s="11"/>
    </row>
    <row r="178" spans="2:4" x14ac:dyDescent="0.2">
      <c r="B178" s="10"/>
      <c r="C178" s="11"/>
      <c r="D178" s="11"/>
    </row>
    <row r="179" spans="2:4" x14ac:dyDescent="0.2">
      <c r="B179" s="10"/>
      <c r="C179" s="11"/>
      <c r="D179" s="11"/>
    </row>
    <row r="180" spans="2:4" x14ac:dyDescent="0.2">
      <c r="B180" s="10"/>
      <c r="C180" s="11"/>
      <c r="D180" s="11"/>
    </row>
    <row r="181" spans="2:4" x14ac:dyDescent="0.2">
      <c r="B181" s="10"/>
      <c r="C181" s="11"/>
      <c r="D181" s="11"/>
    </row>
    <row r="182" spans="2:4" x14ac:dyDescent="0.2">
      <c r="B182" s="10"/>
      <c r="C182" s="11"/>
      <c r="D182" s="11"/>
    </row>
    <row r="183" spans="2:4" x14ac:dyDescent="0.2">
      <c r="B183" s="10"/>
      <c r="C183" s="11"/>
      <c r="D183" s="11"/>
    </row>
    <row r="184" spans="2:4" x14ac:dyDescent="0.2">
      <c r="B184" s="10"/>
      <c r="C184" s="11"/>
      <c r="D184" s="11"/>
    </row>
    <row r="185" spans="2:4" x14ac:dyDescent="0.2">
      <c r="B185" s="10"/>
      <c r="C185" s="11"/>
      <c r="D185" s="11"/>
    </row>
    <row r="186" spans="2:4" x14ac:dyDescent="0.2">
      <c r="B186" s="10"/>
      <c r="C186" s="11"/>
      <c r="D186" s="11"/>
    </row>
    <row r="187" spans="2:4" x14ac:dyDescent="0.2">
      <c r="B187" s="10"/>
      <c r="C187" s="11"/>
      <c r="D187" s="11"/>
    </row>
    <row r="188" spans="2:4" x14ac:dyDescent="0.2">
      <c r="B188" s="10"/>
      <c r="C188" s="11"/>
      <c r="D188" s="11"/>
    </row>
    <row r="189" spans="2:4" x14ac:dyDescent="0.2">
      <c r="B189" s="10"/>
      <c r="C189" s="11"/>
      <c r="D189" s="11"/>
    </row>
    <row r="190" spans="2:4" x14ac:dyDescent="0.2">
      <c r="B190" s="10"/>
      <c r="C190" s="11"/>
      <c r="D190" s="11"/>
    </row>
    <row r="191" spans="2:4" x14ac:dyDescent="0.2">
      <c r="B191" s="10"/>
      <c r="C191" s="11"/>
      <c r="D191" s="11"/>
    </row>
    <row r="192" spans="2:4" x14ac:dyDescent="0.2">
      <c r="B192" s="10"/>
      <c r="C192" s="11"/>
      <c r="D192" s="11"/>
    </row>
    <row r="193" spans="2:4" x14ac:dyDescent="0.2">
      <c r="B193" s="10"/>
      <c r="C193" s="11"/>
      <c r="D193" s="11"/>
    </row>
    <row r="194" spans="2:4" x14ac:dyDescent="0.2">
      <c r="B194" s="10"/>
      <c r="C194" s="11"/>
      <c r="D194" s="11"/>
    </row>
    <row r="195" spans="2:4" x14ac:dyDescent="0.2">
      <c r="B195" s="10"/>
      <c r="C195" s="11"/>
      <c r="D195" s="11"/>
    </row>
    <row r="196" spans="2:4" x14ac:dyDescent="0.2">
      <c r="B196" s="10"/>
      <c r="C196" s="11"/>
      <c r="D196" s="11"/>
    </row>
    <row r="197" spans="2:4" x14ac:dyDescent="0.2">
      <c r="B197" s="10"/>
      <c r="C197" s="11"/>
      <c r="D197" s="11"/>
    </row>
    <row r="198" spans="2:4" x14ac:dyDescent="0.2">
      <c r="C198" s="11"/>
      <c r="D198" s="11"/>
    </row>
    <row r="199" spans="2:4" x14ac:dyDescent="0.2">
      <c r="C199" s="11"/>
      <c r="D199" s="11"/>
    </row>
    <row r="200" spans="2:4" x14ac:dyDescent="0.2">
      <c r="C200" s="11"/>
      <c r="D200" s="11"/>
    </row>
    <row r="201" spans="2:4" x14ac:dyDescent="0.2">
      <c r="C201" s="11"/>
      <c r="D201" s="11"/>
    </row>
    <row r="202" spans="2:4" x14ac:dyDescent="0.2">
      <c r="C202" s="11"/>
      <c r="D202" s="11"/>
    </row>
    <row r="203" spans="2:4" x14ac:dyDescent="0.2">
      <c r="C203" s="11"/>
      <c r="D203" s="11"/>
    </row>
    <row r="204" spans="2:4" x14ac:dyDescent="0.2">
      <c r="C204" s="11"/>
      <c r="D204" s="11"/>
    </row>
    <row r="205" spans="2:4" x14ac:dyDescent="0.2">
      <c r="C205" s="11"/>
      <c r="D205" s="11"/>
    </row>
    <row r="206" spans="2:4" x14ac:dyDescent="0.2">
      <c r="C206" s="11"/>
      <c r="D206" s="11"/>
    </row>
    <row r="207" spans="2:4" x14ac:dyDescent="0.2">
      <c r="C207" s="11"/>
      <c r="D207" s="11"/>
    </row>
    <row r="208" spans="2:4" x14ac:dyDescent="0.2">
      <c r="C208" s="11"/>
      <c r="D208" s="11"/>
    </row>
    <row r="209" spans="3:4" x14ac:dyDescent="0.2">
      <c r="C209" s="11"/>
      <c r="D209" s="11"/>
    </row>
    <row r="210" spans="3:4" x14ac:dyDescent="0.2">
      <c r="C210" s="11"/>
      <c r="D210" s="11"/>
    </row>
    <row r="211" spans="3:4" x14ac:dyDescent="0.2">
      <c r="C211" s="11"/>
      <c r="D211" s="11"/>
    </row>
    <row r="212" spans="3:4" x14ac:dyDescent="0.2">
      <c r="C212" s="11"/>
      <c r="D212" s="11"/>
    </row>
    <row r="213" spans="3:4" x14ac:dyDescent="0.2">
      <c r="C213" s="11"/>
      <c r="D213" s="11"/>
    </row>
    <row r="214" spans="3:4" x14ac:dyDescent="0.2">
      <c r="C214" s="11"/>
      <c r="D214" s="11"/>
    </row>
    <row r="215" spans="3:4" x14ac:dyDescent="0.2">
      <c r="C215" s="11"/>
      <c r="D215" s="11"/>
    </row>
    <row r="216" spans="3:4" x14ac:dyDescent="0.2">
      <c r="C216" s="11"/>
      <c r="D216" s="11"/>
    </row>
    <row r="217" spans="3:4" x14ac:dyDescent="0.2">
      <c r="C217" s="11"/>
      <c r="D217" s="11"/>
    </row>
    <row r="218" spans="3:4" x14ac:dyDescent="0.2">
      <c r="C218" s="11"/>
      <c r="D218" s="11"/>
    </row>
    <row r="219" spans="3:4" x14ac:dyDescent="0.2">
      <c r="C219" s="11"/>
      <c r="D219" s="11"/>
    </row>
    <row r="220" spans="3:4" x14ac:dyDescent="0.2">
      <c r="C220" s="11"/>
      <c r="D220" s="11"/>
    </row>
    <row r="221" spans="3:4" x14ac:dyDescent="0.2">
      <c r="C221" s="11"/>
      <c r="D221" s="11"/>
    </row>
    <row r="222" spans="3:4" x14ac:dyDescent="0.2">
      <c r="C222" s="11"/>
      <c r="D222" s="11"/>
    </row>
    <row r="223" spans="3:4" x14ac:dyDescent="0.2">
      <c r="C223" s="11"/>
      <c r="D223" s="11"/>
    </row>
    <row r="224" spans="3:4" x14ac:dyDescent="0.2">
      <c r="C224" s="11"/>
      <c r="D224" s="11"/>
    </row>
    <row r="225" spans="3:4" x14ac:dyDescent="0.2">
      <c r="C225" s="11"/>
      <c r="D225" s="11"/>
    </row>
    <row r="226" spans="3:4" x14ac:dyDescent="0.2">
      <c r="C226" s="11"/>
      <c r="D226" s="11"/>
    </row>
    <row r="227" spans="3:4" x14ac:dyDescent="0.2">
      <c r="C227" s="11"/>
      <c r="D227" s="11"/>
    </row>
    <row r="228" spans="3:4" x14ac:dyDescent="0.2">
      <c r="C228" s="11"/>
      <c r="D228" s="11"/>
    </row>
    <row r="229" spans="3:4" x14ac:dyDescent="0.2">
      <c r="C229" s="11"/>
      <c r="D229" s="11"/>
    </row>
    <row r="230" spans="3:4" x14ac:dyDescent="0.2">
      <c r="C230" s="11"/>
      <c r="D230" s="11"/>
    </row>
    <row r="231" spans="3:4" x14ac:dyDescent="0.2">
      <c r="C231" s="11"/>
      <c r="D231" s="11"/>
    </row>
    <row r="232" spans="3:4" x14ac:dyDescent="0.2">
      <c r="C232" s="11"/>
      <c r="D232" s="11"/>
    </row>
    <row r="233" spans="3:4" x14ac:dyDescent="0.2">
      <c r="C233" s="11"/>
      <c r="D233" s="11"/>
    </row>
    <row r="234" spans="3:4" x14ac:dyDescent="0.2">
      <c r="C234" s="11"/>
      <c r="D234" s="11"/>
    </row>
    <row r="235" spans="3:4" x14ac:dyDescent="0.2">
      <c r="C235" s="11"/>
      <c r="D235" s="11"/>
    </row>
    <row r="236" spans="3:4" x14ac:dyDescent="0.2">
      <c r="C236" s="11"/>
      <c r="D236" s="11"/>
    </row>
    <row r="237" spans="3:4" x14ac:dyDescent="0.2">
      <c r="C237" s="11"/>
      <c r="D237" s="11"/>
    </row>
    <row r="238" spans="3:4" x14ac:dyDescent="0.2">
      <c r="C238" s="11"/>
      <c r="D238" s="11"/>
    </row>
    <row r="239" spans="3:4" x14ac:dyDescent="0.2">
      <c r="C239" s="11"/>
      <c r="D239" s="11"/>
    </row>
    <row r="240" spans="3:4" x14ac:dyDescent="0.2">
      <c r="C240" s="11"/>
      <c r="D240" s="11"/>
    </row>
    <row r="241" spans="3:4" x14ac:dyDescent="0.2">
      <c r="C241" s="11"/>
      <c r="D241" s="11"/>
    </row>
    <row r="242" spans="3:4" x14ac:dyDescent="0.2">
      <c r="C242" s="11"/>
      <c r="D242" s="11"/>
    </row>
    <row r="243" spans="3:4" x14ac:dyDescent="0.2">
      <c r="C243" s="11"/>
      <c r="D243" s="11"/>
    </row>
    <row r="244" spans="3:4" x14ac:dyDescent="0.2">
      <c r="C244" s="11"/>
      <c r="D244" s="11"/>
    </row>
    <row r="245" spans="3:4" x14ac:dyDescent="0.2">
      <c r="C245" s="11"/>
      <c r="D245" s="11"/>
    </row>
    <row r="246" spans="3:4" x14ac:dyDescent="0.2">
      <c r="C246" s="11"/>
      <c r="D246" s="11"/>
    </row>
    <row r="247" spans="3:4" x14ac:dyDescent="0.2">
      <c r="C247" s="11"/>
      <c r="D247" s="11"/>
    </row>
    <row r="248" spans="3:4" x14ac:dyDescent="0.2">
      <c r="C248" s="11"/>
      <c r="D248" s="11"/>
    </row>
    <row r="249" spans="3:4" x14ac:dyDescent="0.2">
      <c r="C249" s="11"/>
      <c r="D249" s="11"/>
    </row>
    <row r="250" spans="3:4" x14ac:dyDescent="0.2">
      <c r="C250" s="11"/>
      <c r="D250" s="11"/>
    </row>
    <row r="251" spans="3:4" x14ac:dyDescent="0.2">
      <c r="C251" s="11"/>
      <c r="D251" s="11"/>
    </row>
    <row r="252" spans="3:4" x14ac:dyDescent="0.2">
      <c r="C252" s="11"/>
      <c r="D252" s="11"/>
    </row>
    <row r="253" spans="3:4" x14ac:dyDescent="0.2">
      <c r="C253" s="11"/>
      <c r="D253" s="11"/>
    </row>
    <row r="254" spans="3:4" x14ac:dyDescent="0.2">
      <c r="C254" s="11"/>
      <c r="D254" s="11"/>
    </row>
    <row r="255" spans="3:4" x14ac:dyDescent="0.2">
      <c r="C255" s="11"/>
      <c r="D255" s="11"/>
    </row>
    <row r="256" spans="3:4" x14ac:dyDescent="0.2">
      <c r="C256" s="11"/>
      <c r="D256" s="11"/>
    </row>
    <row r="257" spans="3:4" x14ac:dyDescent="0.2">
      <c r="C257" s="11"/>
      <c r="D257" s="11"/>
    </row>
    <row r="258" spans="3:4" x14ac:dyDescent="0.2">
      <c r="C258" s="11"/>
      <c r="D258" s="11"/>
    </row>
    <row r="259" spans="3:4" x14ac:dyDescent="0.2">
      <c r="C259" s="11"/>
      <c r="D259" s="11"/>
    </row>
    <row r="260" spans="3:4" x14ac:dyDescent="0.2">
      <c r="C260" s="11"/>
      <c r="D260" s="11"/>
    </row>
    <row r="261" spans="3:4" x14ac:dyDescent="0.2">
      <c r="C261" s="11"/>
      <c r="D261" s="11"/>
    </row>
    <row r="262" spans="3:4" x14ac:dyDescent="0.2">
      <c r="C262" s="11"/>
      <c r="D262" s="11"/>
    </row>
    <row r="263" spans="3:4" x14ac:dyDescent="0.2">
      <c r="C263" s="11"/>
      <c r="D263" s="11"/>
    </row>
    <row r="264" spans="3:4" x14ac:dyDescent="0.2">
      <c r="C264" s="11"/>
      <c r="D264" s="11"/>
    </row>
    <row r="265" spans="3:4" x14ac:dyDescent="0.2">
      <c r="C265" s="11"/>
      <c r="D265" s="11"/>
    </row>
    <row r="266" spans="3:4" x14ac:dyDescent="0.2">
      <c r="C266" s="11"/>
      <c r="D266" s="11"/>
    </row>
    <row r="267" spans="3:4" x14ac:dyDescent="0.2">
      <c r="C267" s="11"/>
      <c r="D267" s="11"/>
    </row>
    <row r="268" spans="3:4" x14ac:dyDescent="0.2">
      <c r="C268" s="11"/>
      <c r="D268" s="11"/>
    </row>
    <row r="269" spans="3:4" x14ac:dyDescent="0.2">
      <c r="C269" s="11"/>
      <c r="D269" s="11"/>
    </row>
    <row r="270" spans="3:4" x14ac:dyDescent="0.2">
      <c r="C270" s="11"/>
      <c r="D270" s="11"/>
    </row>
    <row r="271" spans="3:4" x14ac:dyDescent="0.2">
      <c r="C271" s="11"/>
      <c r="D271" s="11"/>
    </row>
    <row r="272" spans="3:4" x14ac:dyDescent="0.2">
      <c r="C272" s="11"/>
      <c r="D272" s="11"/>
    </row>
    <row r="273" spans="3:4" x14ac:dyDescent="0.2">
      <c r="C273" s="11"/>
      <c r="D273" s="11"/>
    </row>
    <row r="274" spans="3:4" x14ac:dyDescent="0.2">
      <c r="C274" s="11"/>
      <c r="D274" s="11"/>
    </row>
    <row r="275" spans="3:4" x14ac:dyDescent="0.2">
      <c r="C275" s="11"/>
      <c r="D275" s="11"/>
    </row>
    <row r="276" spans="3:4" x14ac:dyDescent="0.2">
      <c r="C276" s="11"/>
      <c r="D276" s="11"/>
    </row>
    <row r="277" spans="3:4" x14ac:dyDescent="0.2">
      <c r="C277" s="11"/>
      <c r="D277" s="11"/>
    </row>
    <row r="278" spans="3:4" x14ac:dyDescent="0.2">
      <c r="C278" s="11"/>
      <c r="D278" s="11"/>
    </row>
    <row r="279" spans="3:4" x14ac:dyDescent="0.2">
      <c r="C279" s="11"/>
      <c r="D279" s="11"/>
    </row>
    <row r="280" spans="3:4" x14ac:dyDescent="0.2">
      <c r="C280" s="11"/>
      <c r="D280" s="11"/>
    </row>
    <row r="281" spans="3:4" x14ac:dyDescent="0.2">
      <c r="C281" s="11"/>
      <c r="D281" s="11"/>
    </row>
    <row r="282" spans="3:4" x14ac:dyDescent="0.2">
      <c r="C282" s="11"/>
      <c r="D282" s="11"/>
    </row>
    <row r="283" spans="3:4" x14ac:dyDescent="0.2">
      <c r="C283" s="11"/>
      <c r="D283" s="11"/>
    </row>
    <row r="284" spans="3:4" x14ac:dyDescent="0.2">
      <c r="C284" s="11"/>
      <c r="D284" s="11"/>
    </row>
    <row r="285" spans="3:4" x14ac:dyDescent="0.2">
      <c r="C285" s="11"/>
      <c r="D285" s="11"/>
    </row>
    <row r="286" spans="3:4" x14ac:dyDescent="0.2">
      <c r="C286" s="11"/>
      <c r="D286" s="11"/>
    </row>
    <row r="287" spans="3:4" x14ac:dyDescent="0.2">
      <c r="C287" s="11"/>
      <c r="D287" s="11"/>
    </row>
    <row r="288" spans="3:4" x14ac:dyDescent="0.2">
      <c r="C288" s="11"/>
      <c r="D288" s="11"/>
    </row>
    <row r="289" spans="3:4" x14ac:dyDescent="0.2">
      <c r="C289" s="11"/>
      <c r="D289" s="11"/>
    </row>
    <row r="290" spans="3:4" x14ac:dyDescent="0.2">
      <c r="C290" s="11"/>
      <c r="D290" s="11"/>
    </row>
    <row r="291" spans="3:4" x14ac:dyDescent="0.2">
      <c r="C291" s="11"/>
      <c r="D291" s="11"/>
    </row>
    <row r="292" spans="3:4" x14ac:dyDescent="0.2">
      <c r="C292" s="11"/>
      <c r="D292" s="11"/>
    </row>
    <row r="293" spans="3:4" x14ac:dyDescent="0.2">
      <c r="C293" s="11"/>
      <c r="D293" s="11"/>
    </row>
    <row r="294" spans="3:4" x14ac:dyDescent="0.2">
      <c r="C294" s="11"/>
      <c r="D294" s="11"/>
    </row>
    <row r="295" spans="3:4" x14ac:dyDescent="0.2">
      <c r="C295" s="11"/>
      <c r="D295" s="11"/>
    </row>
    <row r="296" spans="3:4" x14ac:dyDescent="0.2">
      <c r="C296" s="11"/>
      <c r="D296" s="11"/>
    </row>
    <row r="297" spans="3:4" x14ac:dyDescent="0.2">
      <c r="C297" s="11"/>
      <c r="D297" s="11"/>
    </row>
    <row r="298" spans="3:4" x14ac:dyDescent="0.2">
      <c r="C298" s="11"/>
      <c r="D298" s="11"/>
    </row>
    <row r="299" spans="3:4" x14ac:dyDescent="0.2">
      <c r="C299" s="11"/>
      <c r="D299" s="11"/>
    </row>
    <row r="300" spans="3:4" x14ac:dyDescent="0.2">
      <c r="C300" s="11"/>
      <c r="D300" s="11"/>
    </row>
    <row r="301" spans="3:4" x14ac:dyDescent="0.2">
      <c r="C301" s="11"/>
      <c r="D301" s="11"/>
    </row>
    <row r="302" spans="3:4" x14ac:dyDescent="0.2">
      <c r="C302" s="11"/>
      <c r="D302" s="11"/>
    </row>
    <row r="303" spans="3:4" x14ac:dyDescent="0.2">
      <c r="C303" s="11"/>
      <c r="D303" s="11"/>
    </row>
    <row r="304" spans="3:4" x14ac:dyDescent="0.2">
      <c r="C304" s="11"/>
      <c r="D304" s="11"/>
    </row>
    <row r="305" spans="3:4" x14ac:dyDescent="0.2">
      <c r="C305" s="11"/>
      <c r="D305" s="11"/>
    </row>
    <row r="306" spans="3:4" x14ac:dyDescent="0.2">
      <c r="C306" s="11"/>
      <c r="D306" s="11"/>
    </row>
    <row r="307" spans="3:4" x14ac:dyDescent="0.2">
      <c r="C307" s="11"/>
      <c r="D307" s="11"/>
    </row>
    <row r="308" spans="3:4" x14ac:dyDescent="0.2">
      <c r="C308" s="11"/>
      <c r="D308" s="11"/>
    </row>
    <row r="309" spans="3:4" x14ac:dyDescent="0.2">
      <c r="C309" s="11"/>
      <c r="D309" s="11"/>
    </row>
    <row r="310" spans="3:4" x14ac:dyDescent="0.2">
      <c r="C310" s="11"/>
      <c r="D310" s="11"/>
    </row>
    <row r="311" spans="3:4" x14ac:dyDescent="0.2">
      <c r="C311" s="11"/>
      <c r="D311" s="11"/>
    </row>
    <row r="312" spans="3:4" x14ac:dyDescent="0.2">
      <c r="C312" s="11"/>
      <c r="D312" s="11"/>
    </row>
    <row r="313" spans="3:4" x14ac:dyDescent="0.2">
      <c r="C313" s="11"/>
      <c r="D313" s="11"/>
    </row>
    <row r="314" spans="3:4" x14ac:dyDescent="0.2">
      <c r="C314" s="11"/>
      <c r="D314" s="11"/>
    </row>
    <row r="315" spans="3:4" x14ac:dyDescent="0.2">
      <c r="C315" s="11"/>
      <c r="D315" s="11"/>
    </row>
    <row r="316" spans="3:4" x14ac:dyDescent="0.2">
      <c r="C316" s="11"/>
      <c r="D316" s="11"/>
    </row>
    <row r="317" spans="3:4" x14ac:dyDescent="0.2">
      <c r="C317" s="11"/>
      <c r="D317" s="11"/>
    </row>
    <row r="318" spans="3:4" x14ac:dyDescent="0.2">
      <c r="C318" s="11"/>
      <c r="D318" s="11"/>
    </row>
    <row r="319" spans="3:4" x14ac:dyDescent="0.2">
      <c r="C319" s="11"/>
      <c r="D319" s="11"/>
    </row>
    <row r="320" spans="3:4" x14ac:dyDescent="0.2">
      <c r="C320" s="11"/>
      <c r="D320" s="11"/>
    </row>
    <row r="321" spans="3:4" x14ac:dyDescent="0.2">
      <c r="C321" s="11"/>
      <c r="D321" s="11"/>
    </row>
    <row r="322" spans="3:4" x14ac:dyDescent="0.2">
      <c r="C322" s="11"/>
      <c r="D322" s="11"/>
    </row>
    <row r="323" spans="3:4" x14ac:dyDescent="0.2">
      <c r="C323" s="11"/>
      <c r="D323" s="11"/>
    </row>
    <row r="324" spans="3:4" x14ac:dyDescent="0.2">
      <c r="C324" s="11"/>
      <c r="D324" s="11"/>
    </row>
    <row r="325" spans="3:4" x14ac:dyDescent="0.2">
      <c r="C325" s="11"/>
      <c r="D325" s="11"/>
    </row>
    <row r="326" spans="3:4" x14ac:dyDescent="0.2">
      <c r="C326" s="11"/>
      <c r="D326" s="11"/>
    </row>
    <row r="327" spans="3:4" x14ac:dyDescent="0.2">
      <c r="C327" s="11"/>
      <c r="D327" s="11"/>
    </row>
    <row r="328" spans="3:4" x14ac:dyDescent="0.2">
      <c r="C328" s="11"/>
      <c r="D328" s="11"/>
    </row>
    <row r="329" spans="3:4" x14ac:dyDescent="0.2">
      <c r="C329" s="11"/>
      <c r="D329" s="11"/>
    </row>
    <row r="330" spans="3:4" x14ac:dyDescent="0.2">
      <c r="C330" s="11"/>
      <c r="D330" s="11"/>
    </row>
    <row r="331" spans="3:4" x14ac:dyDescent="0.2">
      <c r="C331" s="11"/>
      <c r="D331" s="11"/>
    </row>
    <row r="332" spans="3:4" x14ac:dyDescent="0.2">
      <c r="C332" s="11"/>
      <c r="D332" s="11"/>
    </row>
    <row r="333" spans="3:4" x14ac:dyDescent="0.2">
      <c r="C333" s="11"/>
      <c r="D333" s="11"/>
    </row>
    <row r="334" spans="3:4" x14ac:dyDescent="0.2">
      <c r="C334" s="11"/>
      <c r="D334" s="11"/>
    </row>
    <row r="335" spans="3:4" x14ac:dyDescent="0.2">
      <c r="C335" s="11"/>
      <c r="D335" s="11"/>
    </row>
    <row r="336" spans="3:4" x14ac:dyDescent="0.2">
      <c r="C336" s="11"/>
      <c r="D336" s="11"/>
    </row>
    <row r="337" spans="3:4" x14ac:dyDescent="0.2">
      <c r="C337" s="11"/>
      <c r="D337" s="11"/>
    </row>
    <row r="338" spans="3:4" x14ac:dyDescent="0.2">
      <c r="C338" s="11"/>
      <c r="D338" s="11"/>
    </row>
    <row r="339" spans="3:4" x14ac:dyDescent="0.2">
      <c r="C339" s="11"/>
      <c r="D339" s="11"/>
    </row>
    <row r="340" spans="3:4" x14ac:dyDescent="0.2">
      <c r="C340" s="11"/>
      <c r="D340" s="11"/>
    </row>
    <row r="341" spans="3:4" x14ac:dyDescent="0.2">
      <c r="C341" s="11"/>
      <c r="D341" s="11"/>
    </row>
    <row r="342" spans="3:4" x14ac:dyDescent="0.2">
      <c r="C342" s="11"/>
      <c r="D342" s="11"/>
    </row>
    <row r="343" spans="3:4" x14ac:dyDescent="0.2">
      <c r="C343" s="11"/>
      <c r="D343" s="11"/>
    </row>
    <row r="344" spans="3:4" x14ac:dyDescent="0.2">
      <c r="C344" s="11"/>
      <c r="D344" s="11"/>
    </row>
    <row r="345" spans="3:4" x14ac:dyDescent="0.2">
      <c r="C345" s="11"/>
      <c r="D345" s="11"/>
    </row>
    <row r="346" spans="3:4" x14ac:dyDescent="0.2">
      <c r="C346" s="11"/>
      <c r="D346" s="11"/>
    </row>
    <row r="347" spans="3:4" x14ac:dyDescent="0.2">
      <c r="C347" s="11"/>
      <c r="D347" s="11"/>
    </row>
    <row r="348" spans="3:4" x14ac:dyDescent="0.2">
      <c r="C348" s="11"/>
      <c r="D348" s="11"/>
    </row>
    <row r="349" spans="3:4" x14ac:dyDescent="0.2">
      <c r="C349" s="11"/>
      <c r="D349" s="11"/>
    </row>
    <row r="350" spans="3:4" x14ac:dyDescent="0.2">
      <c r="C350" s="11"/>
      <c r="D350" s="11"/>
    </row>
    <row r="351" spans="3:4" x14ac:dyDescent="0.2">
      <c r="C351" s="11"/>
      <c r="D351" s="11"/>
    </row>
    <row r="352" spans="3:4" x14ac:dyDescent="0.2">
      <c r="C352" s="11"/>
      <c r="D352" s="11"/>
    </row>
    <row r="353" spans="3:4" x14ac:dyDescent="0.2">
      <c r="C353" s="11"/>
      <c r="D353" s="11"/>
    </row>
    <row r="354" spans="3:4" x14ac:dyDescent="0.2">
      <c r="C354" s="11"/>
      <c r="D354" s="11"/>
    </row>
    <row r="355" spans="3:4" x14ac:dyDescent="0.2">
      <c r="C355" s="11"/>
      <c r="D355" s="11"/>
    </row>
    <row r="356" spans="3:4" x14ac:dyDescent="0.2">
      <c r="C356" s="11"/>
      <c r="D356" s="11"/>
    </row>
    <row r="357" spans="3:4" x14ac:dyDescent="0.2">
      <c r="C357" s="11"/>
      <c r="D357" s="11"/>
    </row>
    <row r="358" spans="3:4" x14ac:dyDescent="0.2">
      <c r="C358" s="11"/>
      <c r="D358" s="11"/>
    </row>
    <row r="359" spans="3:4" x14ac:dyDescent="0.2">
      <c r="C359" s="11"/>
      <c r="D359" s="11"/>
    </row>
    <row r="360" spans="3:4" x14ac:dyDescent="0.2">
      <c r="C360" s="11"/>
      <c r="D360" s="11"/>
    </row>
    <row r="361" spans="3:4" x14ac:dyDescent="0.2">
      <c r="C361" s="11"/>
      <c r="D361" s="11"/>
    </row>
    <row r="362" spans="3:4" x14ac:dyDescent="0.2">
      <c r="C362" s="11"/>
      <c r="D362" s="11"/>
    </row>
    <row r="363" spans="3:4" x14ac:dyDescent="0.2">
      <c r="C363" s="11"/>
      <c r="D363" s="11"/>
    </row>
    <row r="364" spans="3:4" x14ac:dyDescent="0.2">
      <c r="C364" s="11"/>
      <c r="D364" s="11"/>
    </row>
    <row r="365" spans="3:4" x14ac:dyDescent="0.2">
      <c r="C365" s="11"/>
      <c r="D365" s="11"/>
    </row>
    <row r="366" spans="3:4" x14ac:dyDescent="0.2">
      <c r="C366" s="11"/>
      <c r="D366" s="11"/>
    </row>
    <row r="367" spans="3:4" x14ac:dyDescent="0.2">
      <c r="C367" s="11"/>
      <c r="D367" s="11"/>
    </row>
    <row r="368" spans="3:4" x14ac:dyDescent="0.2">
      <c r="C368" s="11"/>
      <c r="D368" s="11"/>
    </row>
    <row r="369" spans="3:4" x14ac:dyDescent="0.2">
      <c r="C369" s="11"/>
      <c r="D369" s="11"/>
    </row>
    <row r="370" spans="3:4" x14ac:dyDescent="0.2">
      <c r="C370" s="11"/>
      <c r="D370" s="11"/>
    </row>
    <row r="371" spans="3:4" x14ac:dyDescent="0.2">
      <c r="C371" s="11"/>
      <c r="D371" s="11"/>
    </row>
    <row r="372" spans="3:4" x14ac:dyDescent="0.2">
      <c r="C372" s="11"/>
      <c r="D372" s="11"/>
    </row>
    <row r="373" spans="3:4" x14ac:dyDescent="0.2">
      <c r="C373" s="11"/>
      <c r="D373" s="11"/>
    </row>
    <row r="374" spans="3:4" x14ac:dyDescent="0.2">
      <c r="C374" s="11"/>
      <c r="D374" s="11"/>
    </row>
    <row r="375" spans="3:4" x14ac:dyDescent="0.2">
      <c r="C375" s="11"/>
      <c r="D375" s="11"/>
    </row>
    <row r="376" spans="3:4" x14ac:dyDescent="0.2">
      <c r="C376" s="11"/>
      <c r="D376" s="11"/>
    </row>
    <row r="377" spans="3:4" x14ac:dyDescent="0.2">
      <c r="C377" s="11"/>
      <c r="D377" s="11"/>
    </row>
    <row r="378" spans="3:4" x14ac:dyDescent="0.2">
      <c r="C378" s="11"/>
      <c r="D378" s="11"/>
    </row>
    <row r="379" spans="3:4" x14ac:dyDescent="0.2">
      <c r="C379" s="11"/>
      <c r="D379" s="11"/>
    </row>
    <row r="380" spans="3:4" x14ac:dyDescent="0.2">
      <c r="C380" s="11"/>
      <c r="D380" s="11"/>
    </row>
    <row r="381" spans="3:4" x14ac:dyDescent="0.2">
      <c r="C381" s="11"/>
      <c r="D381" s="11"/>
    </row>
    <row r="382" spans="3:4" x14ac:dyDescent="0.2">
      <c r="C382" s="11"/>
      <c r="D382" s="11"/>
    </row>
    <row r="383" spans="3:4" x14ac:dyDescent="0.2">
      <c r="C383" s="11"/>
      <c r="D383" s="11"/>
    </row>
    <row r="384" spans="3:4" x14ac:dyDescent="0.2">
      <c r="C384" s="11"/>
      <c r="D384" s="11"/>
    </row>
    <row r="385" spans="3:4" x14ac:dyDescent="0.2">
      <c r="C385" s="11"/>
      <c r="D385" s="11"/>
    </row>
    <row r="386" spans="3:4" x14ac:dyDescent="0.2">
      <c r="C386" s="11"/>
      <c r="D386" s="11"/>
    </row>
    <row r="387" spans="3:4" x14ac:dyDescent="0.2">
      <c r="C387" s="11"/>
      <c r="D387" s="11"/>
    </row>
    <row r="388" spans="3:4" x14ac:dyDescent="0.2">
      <c r="C388" s="11"/>
      <c r="D388" s="11"/>
    </row>
    <row r="389" spans="3:4" x14ac:dyDescent="0.2">
      <c r="C389" s="11"/>
      <c r="D389" s="11"/>
    </row>
    <row r="390" spans="3:4" x14ac:dyDescent="0.2">
      <c r="C390" s="11"/>
      <c r="D390" s="11"/>
    </row>
    <row r="391" spans="3:4" x14ac:dyDescent="0.2">
      <c r="C391" s="11"/>
      <c r="D391" s="11"/>
    </row>
    <row r="392" spans="3:4" x14ac:dyDescent="0.2">
      <c r="C392" s="11"/>
      <c r="D392" s="11"/>
    </row>
    <row r="393" spans="3:4" x14ac:dyDescent="0.2">
      <c r="C393" s="11"/>
      <c r="D393" s="11"/>
    </row>
    <row r="394" spans="3:4" x14ac:dyDescent="0.2">
      <c r="C394" s="11"/>
      <c r="D394" s="11"/>
    </row>
    <row r="395" spans="3:4" x14ac:dyDescent="0.2">
      <c r="C395" s="11"/>
      <c r="D395" s="11"/>
    </row>
    <row r="396" spans="3:4" x14ac:dyDescent="0.2">
      <c r="C396" s="11"/>
      <c r="D396" s="11"/>
    </row>
    <row r="397" spans="3:4" x14ac:dyDescent="0.2">
      <c r="C397" s="11"/>
      <c r="D397" s="11"/>
    </row>
    <row r="398" spans="3:4" x14ac:dyDescent="0.2">
      <c r="C398" s="11"/>
      <c r="D398" s="11"/>
    </row>
    <row r="399" spans="3:4" x14ac:dyDescent="0.2">
      <c r="C399" s="11"/>
      <c r="D399" s="11"/>
    </row>
    <row r="400" spans="3:4" x14ac:dyDescent="0.2">
      <c r="C400" s="11"/>
      <c r="D400" s="11"/>
    </row>
    <row r="401" spans="3:4" x14ac:dyDescent="0.2">
      <c r="C401" s="11"/>
      <c r="D401" s="11"/>
    </row>
    <row r="402" spans="3:4" x14ac:dyDescent="0.2">
      <c r="C402" s="11"/>
      <c r="D402" s="11"/>
    </row>
    <row r="403" spans="3:4" x14ac:dyDescent="0.2">
      <c r="C403" s="11"/>
      <c r="D403" s="11"/>
    </row>
    <row r="404" spans="3:4" x14ac:dyDescent="0.2">
      <c r="C404" s="11"/>
      <c r="D404" s="11"/>
    </row>
    <row r="405" spans="3:4" x14ac:dyDescent="0.2">
      <c r="C405" s="11"/>
      <c r="D405" s="11"/>
    </row>
    <row r="406" spans="3:4" x14ac:dyDescent="0.2">
      <c r="C406" s="11"/>
      <c r="D406" s="11"/>
    </row>
    <row r="407" spans="3:4" x14ac:dyDescent="0.2">
      <c r="C407" s="11"/>
      <c r="D407" s="11"/>
    </row>
    <row r="408" spans="3:4" x14ac:dyDescent="0.2">
      <c r="C408" s="11"/>
      <c r="D408" s="11"/>
    </row>
    <row r="409" spans="3:4" x14ac:dyDescent="0.2">
      <c r="C409" s="11"/>
      <c r="D409" s="11"/>
    </row>
    <row r="410" spans="3:4" x14ac:dyDescent="0.2">
      <c r="C410" s="11"/>
      <c r="D410" s="11"/>
    </row>
    <row r="411" spans="3:4" x14ac:dyDescent="0.2">
      <c r="C411" s="11"/>
      <c r="D411" s="11"/>
    </row>
    <row r="412" spans="3:4" x14ac:dyDescent="0.2">
      <c r="C412" s="11"/>
      <c r="D412" s="11"/>
    </row>
    <row r="413" spans="3:4" x14ac:dyDescent="0.2">
      <c r="C413" s="11"/>
      <c r="D413" s="11"/>
    </row>
    <row r="414" spans="3:4" x14ac:dyDescent="0.2">
      <c r="C414" s="11"/>
      <c r="D414" s="11"/>
    </row>
    <row r="415" spans="3:4" x14ac:dyDescent="0.2">
      <c r="C415" s="11"/>
      <c r="D415" s="11"/>
    </row>
    <row r="416" spans="3:4" x14ac:dyDescent="0.2">
      <c r="C416" s="11"/>
      <c r="D416" s="11"/>
    </row>
    <row r="417" spans="3:4" x14ac:dyDescent="0.2">
      <c r="C417" s="11"/>
      <c r="D417" s="11"/>
    </row>
    <row r="418" spans="3:4" x14ac:dyDescent="0.2">
      <c r="C418" s="11"/>
      <c r="D418" s="11"/>
    </row>
    <row r="419" spans="3:4" x14ac:dyDescent="0.2">
      <c r="C419" s="11"/>
      <c r="D419" s="11"/>
    </row>
    <row r="420" spans="3:4" x14ac:dyDescent="0.2">
      <c r="C420" s="11"/>
      <c r="D420" s="11"/>
    </row>
    <row r="421" spans="3:4" x14ac:dyDescent="0.2">
      <c r="C421" s="11"/>
      <c r="D421" s="11"/>
    </row>
    <row r="422" spans="3:4" x14ac:dyDescent="0.2">
      <c r="C422" s="11"/>
      <c r="D422" s="11"/>
    </row>
    <row r="423" spans="3:4" x14ac:dyDescent="0.2">
      <c r="C423" s="11"/>
      <c r="D423" s="11"/>
    </row>
    <row r="424" spans="3:4" x14ac:dyDescent="0.2">
      <c r="C424" s="11"/>
      <c r="D424" s="11"/>
    </row>
    <row r="425" spans="3:4" x14ac:dyDescent="0.2">
      <c r="C425" s="11"/>
      <c r="D425" s="11"/>
    </row>
    <row r="426" spans="3:4" x14ac:dyDescent="0.2">
      <c r="C426" s="11"/>
      <c r="D426" s="11"/>
    </row>
    <row r="427" spans="3:4" x14ac:dyDescent="0.2">
      <c r="C427" s="11"/>
      <c r="D427" s="11"/>
    </row>
    <row r="428" spans="3:4" x14ac:dyDescent="0.2">
      <c r="C428" s="11"/>
      <c r="D428" s="11"/>
    </row>
    <row r="429" spans="3:4" x14ac:dyDescent="0.2">
      <c r="C429" s="11"/>
      <c r="D429" s="11"/>
    </row>
    <row r="430" spans="3:4" x14ac:dyDescent="0.2">
      <c r="C430" s="11"/>
      <c r="D430" s="11"/>
    </row>
    <row r="431" spans="3:4" x14ac:dyDescent="0.2">
      <c r="C431" s="11"/>
      <c r="D431" s="11"/>
    </row>
    <row r="432" spans="3:4" x14ac:dyDescent="0.2">
      <c r="C432" s="11"/>
      <c r="D432" s="11"/>
    </row>
    <row r="433" spans="3:4" x14ac:dyDescent="0.2">
      <c r="C433" s="11"/>
      <c r="D433" s="11"/>
    </row>
    <row r="434" spans="3:4" x14ac:dyDescent="0.2">
      <c r="C434" s="11"/>
      <c r="D434" s="11"/>
    </row>
    <row r="435" spans="3:4" x14ac:dyDescent="0.2">
      <c r="C435" s="11"/>
      <c r="D435" s="11"/>
    </row>
    <row r="436" spans="3:4" x14ac:dyDescent="0.2">
      <c r="C436" s="11"/>
      <c r="D436" s="11"/>
    </row>
    <row r="437" spans="3:4" x14ac:dyDescent="0.2">
      <c r="C437" s="11"/>
      <c r="D437" s="11"/>
    </row>
    <row r="438" spans="3:4" x14ac:dyDescent="0.2">
      <c r="C438" s="11"/>
      <c r="D438" s="11"/>
    </row>
    <row r="439" spans="3:4" x14ac:dyDescent="0.2">
      <c r="C439" s="11"/>
      <c r="D439" s="11"/>
    </row>
    <row r="440" spans="3:4" x14ac:dyDescent="0.2">
      <c r="C440" s="11"/>
      <c r="D440" s="11"/>
    </row>
    <row r="441" spans="3:4" x14ac:dyDescent="0.2">
      <c r="C441" s="11"/>
      <c r="D441" s="11"/>
    </row>
    <row r="442" spans="3:4" x14ac:dyDescent="0.2">
      <c r="C442" s="11"/>
      <c r="D442" s="11"/>
    </row>
    <row r="443" spans="3:4" x14ac:dyDescent="0.2">
      <c r="C443" s="11"/>
      <c r="D443" s="11"/>
    </row>
    <row r="444" spans="3:4" x14ac:dyDescent="0.2">
      <c r="C444" s="11"/>
      <c r="D444" s="11"/>
    </row>
    <row r="445" spans="3:4" x14ac:dyDescent="0.2">
      <c r="C445" s="11"/>
      <c r="D445" s="11"/>
    </row>
    <row r="446" spans="3:4" x14ac:dyDescent="0.2">
      <c r="C446" s="11"/>
      <c r="D446" s="11"/>
    </row>
    <row r="447" spans="3:4" x14ac:dyDescent="0.2">
      <c r="C447" s="11"/>
      <c r="D447" s="11"/>
    </row>
    <row r="448" spans="3:4" x14ac:dyDescent="0.2">
      <c r="C448" s="11"/>
      <c r="D448" s="11"/>
    </row>
    <row r="449" spans="3:4" x14ac:dyDescent="0.2">
      <c r="C449" s="11"/>
      <c r="D449" s="11"/>
    </row>
    <row r="450" spans="3:4" x14ac:dyDescent="0.2">
      <c r="C450" s="11"/>
      <c r="D450" s="11"/>
    </row>
    <row r="451" spans="3:4" x14ac:dyDescent="0.2">
      <c r="C451" s="11"/>
      <c r="D451" s="11"/>
    </row>
    <row r="452" spans="3:4" x14ac:dyDescent="0.2">
      <c r="C452" s="11"/>
      <c r="D452" s="11"/>
    </row>
    <row r="453" spans="3:4" x14ac:dyDescent="0.2">
      <c r="C453" s="11"/>
      <c r="D453" s="11"/>
    </row>
    <row r="454" spans="3:4" x14ac:dyDescent="0.2">
      <c r="C454" s="11"/>
      <c r="D454" s="11"/>
    </row>
    <row r="455" spans="3:4" x14ac:dyDescent="0.2">
      <c r="C455" s="11"/>
      <c r="D455" s="11"/>
    </row>
    <row r="456" spans="3:4" x14ac:dyDescent="0.2">
      <c r="C456" s="11"/>
      <c r="D456" s="11"/>
    </row>
    <row r="457" spans="3:4" x14ac:dyDescent="0.2">
      <c r="C457" s="11"/>
      <c r="D457" s="11"/>
    </row>
    <row r="458" spans="3:4" x14ac:dyDescent="0.2">
      <c r="C458" s="11"/>
      <c r="D458" s="11"/>
    </row>
    <row r="459" spans="3:4" x14ac:dyDescent="0.2">
      <c r="C459" s="11"/>
      <c r="D459" s="11"/>
    </row>
    <row r="460" spans="3:4" x14ac:dyDescent="0.2">
      <c r="C460" s="11"/>
      <c r="D460" s="11"/>
    </row>
    <row r="461" spans="3:4" x14ac:dyDescent="0.2">
      <c r="C461" s="11"/>
      <c r="D461" s="11"/>
    </row>
    <row r="462" spans="3:4" x14ac:dyDescent="0.2">
      <c r="C462" s="11"/>
      <c r="D462" s="11"/>
    </row>
    <row r="463" spans="3:4" x14ac:dyDescent="0.2">
      <c r="C463" s="11"/>
      <c r="D463" s="11"/>
    </row>
    <row r="464" spans="3:4" x14ac:dyDescent="0.2">
      <c r="C464" s="11"/>
      <c r="D464" s="11"/>
    </row>
    <row r="465" spans="3:4" x14ac:dyDescent="0.2">
      <c r="C465" s="11"/>
      <c r="D465" s="11"/>
    </row>
    <row r="466" spans="3:4" x14ac:dyDescent="0.2">
      <c r="C466" s="11"/>
      <c r="D466" s="11"/>
    </row>
    <row r="467" spans="3:4" x14ac:dyDescent="0.2">
      <c r="C467" s="11"/>
      <c r="D467" s="11"/>
    </row>
    <row r="468" spans="3:4" x14ac:dyDescent="0.2">
      <c r="C468" s="11"/>
      <c r="D468" s="11"/>
    </row>
    <row r="469" spans="3:4" x14ac:dyDescent="0.2">
      <c r="C469" s="11"/>
      <c r="D469" s="11"/>
    </row>
    <row r="470" spans="3:4" x14ac:dyDescent="0.2">
      <c r="C470" s="11"/>
      <c r="D470" s="11"/>
    </row>
    <row r="471" spans="3:4" x14ac:dyDescent="0.2">
      <c r="C471" s="11"/>
      <c r="D471" s="11"/>
    </row>
    <row r="472" spans="3:4" x14ac:dyDescent="0.2">
      <c r="C472" s="11"/>
      <c r="D472" s="11"/>
    </row>
    <row r="473" spans="3:4" x14ac:dyDescent="0.2">
      <c r="C473" s="11"/>
      <c r="D473" s="11"/>
    </row>
    <row r="474" spans="3:4" x14ac:dyDescent="0.2">
      <c r="C474" s="11"/>
      <c r="D474" s="11"/>
    </row>
    <row r="475" spans="3:4" x14ac:dyDescent="0.2">
      <c r="C475" s="11"/>
      <c r="D475" s="11"/>
    </row>
    <row r="476" spans="3:4" x14ac:dyDescent="0.2">
      <c r="C476" s="11"/>
      <c r="D476" s="11"/>
    </row>
    <row r="477" spans="3:4" x14ac:dyDescent="0.2">
      <c r="C477" s="11"/>
      <c r="D477" s="11"/>
    </row>
    <row r="478" spans="3:4" x14ac:dyDescent="0.2">
      <c r="C478" s="11"/>
      <c r="D478" s="11"/>
    </row>
    <row r="479" spans="3:4" x14ac:dyDescent="0.2">
      <c r="C479" s="11"/>
      <c r="D479" s="11"/>
    </row>
    <row r="480" spans="3:4" x14ac:dyDescent="0.2">
      <c r="C480" s="11"/>
      <c r="D480" s="11"/>
    </row>
    <row r="481" spans="3:4" x14ac:dyDescent="0.2">
      <c r="C481" s="11"/>
      <c r="D481" s="11"/>
    </row>
    <row r="482" spans="3:4" x14ac:dyDescent="0.2">
      <c r="C482" s="11"/>
      <c r="D482" s="11"/>
    </row>
    <row r="483" spans="3:4" x14ac:dyDescent="0.2">
      <c r="C483" s="11"/>
      <c r="D483" s="11"/>
    </row>
    <row r="484" spans="3:4" x14ac:dyDescent="0.2">
      <c r="C484" s="11"/>
      <c r="D484" s="11"/>
    </row>
    <row r="485" spans="3:4" x14ac:dyDescent="0.2">
      <c r="C485" s="11"/>
      <c r="D485" s="11"/>
    </row>
    <row r="486" spans="3:4" x14ac:dyDescent="0.2">
      <c r="C486" s="11"/>
      <c r="D486" s="11"/>
    </row>
    <row r="487" spans="3:4" x14ac:dyDescent="0.2">
      <c r="C487" s="11"/>
      <c r="D487" s="11"/>
    </row>
    <row r="488" spans="3:4" x14ac:dyDescent="0.2">
      <c r="C488" s="11"/>
      <c r="D488" s="11"/>
    </row>
    <row r="489" spans="3:4" x14ac:dyDescent="0.2">
      <c r="C489" s="11"/>
      <c r="D489" s="11"/>
    </row>
    <row r="490" spans="3:4" x14ac:dyDescent="0.2">
      <c r="C490" s="11"/>
      <c r="D490" s="11"/>
    </row>
    <row r="491" spans="3:4" x14ac:dyDescent="0.2">
      <c r="C491" s="11"/>
      <c r="D491" s="11"/>
    </row>
    <row r="492" spans="3:4" x14ac:dyDescent="0.2">
      <c r="C492" s="11"/>
      <c r="D492" s="11"/>
    </row>
    <row r="493" spans="3:4" x14ac:dyDescent="0.2">
      <c r="C493" s="11"/>
      <c r="D493" s="11"/>
    </row>
    <row r="494" spans="3:4" x14ac:dyDescent="0.2">
      <c r="C494" s="11"/>
      <c r="D494" s="11"/>
    </row>
    <row r="495" spans="3:4" x14ac:dyDescent="0.2">
      <c r="C495" s="11"/>
      <c r="D495" s="11"/>
    </row>
    <row r="496" spans="3:4" x14ac:dyDescent="0.2">
      <c r="C496" s="11"/>
      <c r="D496" s="11"/>
    </row>
    <row r="497" spans="3:4" x14ac:dyDescent="0.2">
      <c r="C497" s="11"/>
      <c r="D497" s="11"/>
    </row>
    <row r="498" spans="3:4" x14ac:dyDescent="0.2">
      <c r="C498" s="11"/>
      <c r="D498" s="11"/>
    </row>
    <row r="499" spans="3:4" x14ac:dyDescent="0.2">
      <c r="C499" s="11"/>
      <c r="D499" s="11"/>
    </row>
    <row r="500" spans="3:4" x14ac:dyDescent="0.2">
      <c r="C500" s="11"/>
      <c r="D500" s="11"/>
    </row>
    <row r="501" spans="3:4" x14ac:dyDescent="0.2">
      <c r="C501" s="11"/>
      <c r="D501" s="11"/>
    </row>
    <row r="502" spans="3:4" x14ac:dyDescent="0.2">
      <c r="C502" s="11"/>
      <c r="D502" s="11"/>
    </row>
    <row r="503" spans="3:4" x14ac:dyDescent="0.2">
      <c r="C503" s="11"/>
      <c r="D503" s="11"/>
    </row>
    <row r="504" spans="3:4" x14ac:dyDescent="0.2">
      <c r="C504" s="11"/>
      <c r="D504" s="11"/>
    </row>
    <row r="505" spans="3:4" x14ac:dyDescent="0.2">
      <c r="C505" s="11"/>
      <c r="D505" s="11"/>
    </row>
    <row r="506" spans="3:4" x14ac:dyDescent="0.2">
      <c r="C506" s="11"/>
      <c r="D506" s="11"/>
    </row>
    <row r="507" spans="3:4" x14ac:dyDescent="0.2">
      <c r="C507" s="11"/>
      <c r="D507" s="11"/>
    </row>
    <row r="508" spans="3:4" x14ac:dyDescent="0.2">
      <c r="C508" s="11"/>
      <c r="D508" s="11"/>
    </row>
    <row r="509" spans="3:4" x14ac:dyDescent="0.2">
      <c r="C509" s="11"/>
      <c r="D509" s="11"/>
    </row>
    <row r="510" spans="3:4" x14ac:dyDescent="0.2">
      <c r="C510" s="11"/>
      <c r="D510" s="11"/>
    </row>
    <row r="511" spans="3:4" x14ac:dyDescent="0.2">
      <c r="C511" s="11"/>
      <c r="D511" s="11"/>
    </row>
    <row r="512" spans="3:4" x14ac:dyDescent="0.2">
      <c r="C512" s="11"/>
      <c r="D512" s="11"/>
    </row>
    <row r="513" spans="3:4" x14ac:dyDescent="0.2">
      <c r="C513" s="11"/>
      <c r="D513" s="11"/>
    </row>
    <row r="514" spans="3:4" x14ac:dyDescent="0.2">
      <c r="C514" s="11"/>
      <c r="D514" s="11"/>
    </row>
    <row r="515" spans="3:4" x14ac:dyDescent="0.2">
      <c r="C515" s="11"/>
      <c r="D515" s="11"/>
    </row>
    <row r="516" spans="3:4" x14ac:dyDescent="0.2">
      <c r="C516" s="11"/>
      <c r="D516" s="11"/>
    </row>
    <row r="517" spans="3:4" x14ac:dyDescent="0.2">
      <c r="C517" s="11"/>
      <c r="D517" s="11"/>
    </row>
    <row r="518" spans="3:4" x14ac:dyDescent="0.2">
      <c r="C518" s="11"/>
      <c r="D518" s="11"/>
    </row>
    <row r="519" spans="3:4" x14ac:dyDescent="0.2">
      <c r="C519" s="11"/>
      <c r="D519" s="11"/>
    </row>
    <row r="520" spans="3:4" x14ac:dyDescent="0.2">
      <c r="C520" s="11"/>
      <c r="D520" s="11"/>
    </row>
    <row r="521" spans="3:4" x14ac:dyDescent="0.2">
      <c r="C521" s="11"/>
      <c r="D521" s="11"/>
    </row>
    <row r="522" spans="3:4" x14ac:dyDescent="0.2">
      <c r="C522" s="11"/>
      <c r="D522" s="11"/>
    </row>
    <row r="523" spans="3:4" x14ac:dyDescent="0.2">
      <c r="C523" s="11"/>
      <c r="D523" s="11"/>
    </row>
    <row r="524" spans="3:4" x14ac:dyDescent="0.2">
      <c r="C524" s="11"/>
      <c r="D524" s="11"/>
    </row>
    <row r="525" spans="3:4" x14ac:dyDescent="0.2">
      <c r="C525" s="11"/>
      <c r="D525" s="11"/>
    </row>
    <row r="526" spans="3:4" x14ac:dyDescent="0.2">
      <c r="C526" s="11"/>
      <c r="D526" s="11"/>
    </row>
    <row r="527" spans="3:4" x14ac:dyDescent="0.2">
      <c r="C527" s="11"/>
      <c r="D527" s="11"/>
    </row>
    <row r="528" spans="3:4" x14ac:dyDescent="0.2">
      <c r="C528" s="11"/>
      <c r="D528" s="11"/>
    </row>
    <row r="529" spans="3:4" x14ac:dyDescent="0.2">
      <c r="C529" s="11"/>
      <c r="D529" s="11"/>
    </row>
    <row r="530" spans="3:4" x14ac:dyDescent="0.2">
      <c r="C530" s="11"/>
      <c r="D530" s="11"/>
    </row>
    <row r="531" spans="3:4" x14ac:dyDescent="0.2">
      <c r="C531" s="11"/>
      <c r="D531" s="11"/>
    </row>
    <row r="532" spans="3:4" x14ac:dyDescent="0.2">
      <c r="C532" s="11"/>
      <c r="D532" s="11"/>
    </row>
    <row r="533" spans="3:4" x14ac:dyDescent="0.2">
      <c r="C533" s="11"/>
      <c r="D533" s="11"/>
    </row>
    <row r="534" spans="3:4" x14ac:dyDescent="0.2">
      <c r="C534" s="11"/>
      <c r="D534" s="11"/>
    </row>
    <row r="535" spans="3:4" x14ac:dyDescent="0.2">
      <c r="C535" s="11"/>
      <c r="D535" s="11"/>
    </row>
    <row r="536" spans="3:4" x14ac:dyDescent="0.2">
      <c r="C536" s="11"/>
      <c r="D536" s="11"/>
    </row>
    <row r="537" spans="3:4" x14ac:dyDescent="0.2">
      <c r="C537" s="11"/>
      <c r="D537" s="11"/>
    </row>
    <row r="538" spans="3:4" x14ac:dyDescent="0.2">
      <c r="C538" s="11"/>
      <c r="D538" s="11"/>
    </row>
    <row r="539" spans="3:4" x14ac:dyDescent="0.2">
      <c r="C539" s="11"/>
      <c r="D539" s="11"/>
    </row>
    <row r="540" spans="3:4" x14ac:dyDescent="0.2">
      <c r="C540" s="11"/>
      <c r="D540" s="11"/>
    </row>
    <row r="541" spans="3:4" x14ac:dyDescent="0.2">
      <c r="C541" s="11"/>
      <c r="D541" s="11"/>
    </row>
    <row r="542" spans="3:4" x14ac:dyDescent="0.2">
      <c r="C542" s="11"/>
      <c r="D542" s="11"/>
    </row>
    <row r="543" spans="3:4" x14ac:dyDescent="0.2">
      <c r="C543" s="11"/>
      <c r="D543" s="11"/>
    </row>
    <row r="544" spans="3:4" x14ac:dyDescent="0.2">
      <c r="C544" s="11"/>
      <c r="D544" s="11"/>
    </row>
    <row r="545" spans="3:4" x14ac:dyDescent="0.2">
      <c r="C545" s="11"/>
      <c r="D545" s="11"/>
    </row>
    <row r="546" spans="3:4" x14ac:dyDescent="0.2">
      <c r="C546" s="11"/>
      <c r="D546" s="11"/>
    </row>
    <row r="547" spans="3:4" x14ac:dyDescent="0.2">
      <c r="C547" s="11"/>
      <c r="D547" s="11"/>
    </row>
    <row r="548" spans="3:4" x14ac:dyDescent="0.2">
      <c r="C548" s="11"/>
      <c r="D548" s="11"/>
    </row>
    <row r="549" spans="3:4" x14ac:dyDescent="0.2">
      <c r="C549" s="11"/>
      <c r="D549" s="11"/>
    </row>
    <row r="550" spans="3:4" x14ac:dyDescent="0.2">
      <c r="C550" s="11"/>
      <c r="D550" s="11"/>
    </row>
    <row r="551" spans="3:4" x14ac:dyDescent="0.2">
      <c r="C551" s="11"/>
      <c r="D551" s="11"/>
    </row>
    <row r="552" spans="3:4" x14ac:dyDescent="0.2">
      <c r="C552" s="11"/>
      <c r="D552" s="11"/>
    </row>
    <row r="553" spans="3:4" x14ac:dyDescent="0.2">
      <c r="C553" s="11"/>
      <c r="D553" s="11"/>
    </row>
    <row r="554" spans="3:4" x14ac:dyDescent="0.2">
      <c r="C554" s="11"/>
      <c r="D554" s="11"/>
    </row>
    <row r="555" spans="3:4" x14ac:dyDescent="0.2">
      <c r="C555" s="11"/>
      <c r="D555" s="11"/>
    </row>
    <row r="556" spans="3:4" x14ac:dyDescent="0.2">
      <c r="C556" s="11"/>
      <c r="D556" s="11"/>
    </row>
    <row r="557" spans="3:4" x14ac:dyDescent="0.2">
      <c r="C557" s="11"/>
      <c r="D557" s="11"/>
    </row>
    <row r="558" spans="3:4" x14ac:dyDescent="0.2">
      <c r="C558" s="11"/>
      <c r="D558" s="11"/>
    </row>
    <row r="559" spans="3:4" x14ac:dyDescent="0.2">
      <c r="C559" s="11"/>
      <c r="D559" s="11"/>
    </row>
    <row r="560" spans="3:4" x14ac:dyDescent="0.2">
      <c r="C560" s="11"/>
      <c r="D560" s="11"/>
    </row>
    <row r="561" spans="3:4" x14ac:dyDescent="0.2">
      <c r="C561" s="11"/>
      <c r="D561" s="11"/>
    </row>
    <row r="562" spans="3:4" x14ac:dyDescent="0.2">
      <c r="C562" s="11"/>
      <c r="D562" s="11"/>
    </row>
    <row r="563" spans="3:4" x14ac:dyDescent="0.2">
      <c r="C563" s="11"/>
      <c r="D563" s="11"/>
    </row>
    <row r="564" spans="3:4" x14ac:dyDescent="0.2">
      <c r="C564" s="11"/>
      <c r="D564" s="11"/>
    </row>
    <row r="565" spans="3:4" x14ac:dyDescent="0.2">
      <c r="C565" s="11"/>
      <c r="D565" s="11"/>
    </row>
    <row r="566" spans="3:4" x14ac:dyDescent="0.2">
      <c r="C566" s="11"/>
      <c r="D566" s="11"/>
    </row>
    <row r="567" spans="3:4" x14ac:dyDescent="0.2">
      <c r="C567" s="11"/>
      <c r="D567" s="11"/>
    </row>
    <row r="568" spans="3:4" x14ac:dyDescent="0.2">
      <c r="C568" s="11"/>
      <c r="D568" s="11"/>
    </row>
    <row r="569" spans="3:4" x14ac:dyDescent="0.2">
      <c r="C569" s="11"/>
      <c r="D569" s="11"/>
    </row>
    <row r="570" spans="3:4" x14ac:dyDescent="0.2">
      <c r="C570" s="11"/>
      <c r="D570" s="11"/>
    </row>
    <row r="571" spans="3:4" x14ac:dyDescent="0.2">
      <c r="C571" s="11"/>
      <c r="D571" s="11"/>
    </row>
    <row r="572" spans="3:4" x14ac:dyDescent="0.2">
      <c r="C572" s="11"/>
      <c r="D572" s="11"/>
    </row>
    <row r="573" spans="3:4" x14ac:dyDescent="0.2">
      <c r="C573" s="11"/>
      <c r="D573" s="11"/>
    </row>
    <row r="574" spans="3:4" x14ac:dyDescent="0.2">
      <c r="C574" s="11"/>
      <c r="D574" s="11"/>
    </row>
    <row r="575" spans="3:4" x14ac:dyDescent="0.2">
      <c r="C575" s="11"/>
      <c r="D575" s="11"/>
    </row>
    <row r="576" spans="3:4" x14ac:dyDescent="0.2">
      <c r="C576" s="11"/>
      <c r="D576" s="11"/>
    </row>
    <row r="577" spans="3:4" x14ac:dyDescent="0.2">
      <c r="C577" s="11"/>
      <c r="D577" s="11"/>
    </row>
    <row r="578" spans="3:4" x14ac:dyDescent="0.2">
      <c r="C578" s="11"/>
      <c r="D578" s="11"/>
    </row>
    <row r="579" spans="3:4" x14ac:dyDescent="0.2">
      <c r="C579" s="11"/>
      <c r="D579" s="11"/>
    </row>
    <row r="580" spans="3:4" x14ac:dyDescent="0.2">
      <c r="C580" s="11"/>
      <c r="D580" s="11"/>
    </row>
    <row r="581" spans="3:4" x14ac:dyDescent="0.2">
      <c r="C581" s="11"/>
      <c r="D581" s="11"/>
    </row>
    <row r="582" spans="3:4" x14ac:dyDescent="0.2">
      <c r="C582" s="11"/>
      <c r="D582" s="11"/>
    </row>
    <row r="583" spans="3:4" x14ac:dyDescent="0.2">
      <c r="C583" s="11"/>
      <c r="D583" s="11"/>
    </row>
    <row r="584" spans="3:4" x14ac:dyDescent="0.2">
      <c r="C584" s="11"/>
      <c r="D584" s="11"/>
    </row>
    <row r="585" spans="3:4" x14ac:dyDescent="0.2">
      <c r="C585" s="11"/>
      <c r="D585" s="11"/>
    </row>
    <row r="586" spans="3:4" x14ac:dyDescent="0.2">
      <c r="C586" s="11"/>
      <c r="D586" s="11"/>
    </row>
    <row r="587" spans="3:4" x14ac:dyDescent="0.2">
      <c r="C587" s="11"/>
      <c r="D587" s="11"/>
    </row>
    <row r="588" spans="3:4" x14ac:dyDescent="0.2">
      <c r="C588" s="11"/>
      <c r="D588" s="11"/>
    </row>
    <row r="589" spans="3:4" x14ac:dyDescent="0.2">
      <c r="C589" s="11"/>
      <c r="D589" s="11"/>
    </row>
    <row r="590" spans="3:4" x14ac:dyDescent="0.2">
      <c r="C590" s="11"/>
      <c r="D590" s="11"/>
    </row>
    <row r="591" spans="3:4" x14ac:dyDescent="0.2">
      <c r="C591" s="11"/>
      <c r="D591" s="11"/>
    </row>
    <row r="592" spans="3:4" x14ac:dyDescent="0.2">
      <c r="C592" s="11"/>
      <c r="D592" s="11"/>
    </row>
    <row r="593" spans="3:4" x14ac:dyDescent="0.2">
      <c r="C593" s="11"/>
      <c r="D593" s="11"/>
    </row>
    <row r="594" spans="3:4" x14ac:dyDescent="0.2">
      <c r="C594" s="11"/>
      <c r="D594" s="11"/>
    </row>
    <row r="595" spans="3:4" x14ac:dyDescent="0.2">
      <c r="C595" s="11"/>
      <c r="D595" s="11"/>
    </row>
    <row r="596" spans="3:4" x14ac:dyDescent="0.2">
      <c r="C596" s="11"/>
      <c r="D596" s="11"/>
    </row>
    <row r="597" spans="3:4" x14ac:dyDescent="0.2">
      <c r="C597" s="11"/>
      <c r="D597" s="11"/>
    </row>
    <row r="598" spans="3:4" x14ac:dyDescent="0.2">
      <c r="C598" s="11"/>
      <c r="D598" s="11"/>
    </row>
    <row r="599" spans="3:4" x14ac:dyDescent="0.2">
      <c r="C599" s="11"/>
      <c r="D599" s="11"/>
    </row>
    <row r="600" spans="3:4" x14ac:dyDescent="0.2">
      <c r="C600" s="11"/>
      <c r="D600" s="11"/>
    </row>
    <row r="601" spans="3:4" x14ac:dyDescent="0.2">
      <c r="C601" s="11"/>
      <c r="D601" s="11"/>
    </row>
    <row r="602" spans="3:4" x14ac:dyDescent="0.2">
      <c r="C602" s="11"/>
      <c r="D602" s="11"/>
    </row>
    <row r="603" spans="3:4" x14ac:dyDescent="0.2">
      <c r="C603" s="11"/>
      <c r="D603" s="11"/>
    </row>
    <row r="604" spans="3:4" x14ac:dyDescent="0.2">
      <c r="C604" s="11"/>
      <c r="D604" s="11"/>
    </row>
    <row r="605" spans="3:4" x14ac:dyDescent="0.2">
      <c r="C605" s="11"/>
      <c r="D605" s="11"/>
    </row>
    <row r="606" spans="3:4" x14ac:dyDescent="0.2">
      <c r="C606" s="11"/>
      <c r="D606" s="11"/>
    </row>
    <row r="607" spans="3:4" x14ac:dyDescent="0.2">
      <c r="C607" s="11"/>
      <c r="D607" s="11"/>
    </row>
    <row r="608" spans="3:4" x14ac:dyDescent="0.2">
      <c r="C608" s="11"/>
      <c r="D608" s="11"/>
    </row>
    <row r="609" spans="3:4" x14ac:dyDescent="0.2">
      <c r="C609" s="11"/>
      <c r="D609" s="11"/>
    </row>
    <row r="610" spans="3:4" x14ac:dyDescent="0.2">
      <c r="C610" s="11"/>
      <c r="D610" s="11"/>
    </row>
    <row r="611" spans="3:4" x14ac:dyDescent="0.2">
      <c r="C611" s="11"/>
      <c r="D611" s="11"/>
    </row>
    <row r="612" spans="3:4" x14ac:dyDescent="0.2">
      <c r="C612" s="11"/>
      <c r="D612" s="11"/>
    </row>
    <row r="613" spans="3:4" x14ac:dyDescent="0.2">
      <c r="C613" s="11"/>
      <c r="D613" s="11"/>
    </row>
    <row r="614" spans="3:4" x14ac:dyDescent="0.2">
      <c r="C614" s="11"/>
      <c r="D614" s="11"/>
    </row>
    <row r="615" spans="3:4" x14ac:dyDescent="0.2">
      <c r="C615" s="11"/>
      <c r="D615" s="11"/>
    </row>
    <row r="616" spans="3:4" x14ac:dyDescent="0.2">
      <c r="C616" s="11"/>
      <c r="D616" s="11"/>
    </row>
    <row r="617" spans="3:4" x14ac:dyDescent="0.2">
      <c r="C617" s="11"/>
      <c r="D617" s="11"/>
    </row>
    <row r="618" spans="3:4" x14ac:dyDescent="0.2">
      <c r="C618" s="11"/>
      <c r="D618" s="11"/>
    </row>
    <row r="619" spans="3:4" x14ac:dyDescent="0.2">
      <c r="C619" s="11"/>
      <c r="D619" s="11"/>
    </row>
    <row r="620" spans="3:4" x14ac:dyDescent="0.2">
      <c r="C620" s="11"/>
      <c r="D620" s="11"/>
    </row>
    <row r="621" spans="3:4" x14ac:dyDescent="0.2">
      <c r="C621" s="11"/>
      <c r="D621" s="11"/>
    </row>
    <row r="622" spans="3:4" x14ac:dyDescent="0.2">
      <c r="C622" s="11"/>
      <c r="D622" s="11"/>
    </row>
    <row r="623" spans="3:4" x14ac:dyDescent="0.2">
      <c r="C623" s="11"/>
      <c r="D623" s="11"/>
    </row>
    <row r="624" spans="3:4" x14ac:dyDescent="0.2">
      <c r="C624" s="11"/>
      <c r="D624" s="11"/>
    </row>
    <row r="625" spans="3:4" x14ac:dyDescent="0.2">
      <c r="C625" s="11"/>
      <c r="D625" s="11"/>
    </row>
    <row r="626" spans="3:4" x14ac:dyDescent="0.2">
      <c r="C626" s="11"/>
      <c r="D626" s="11"/>
    </row>
    <row r="627" spans="3:4" x14ac:dyDescent="0.2">
      <c r="C627" s="11"/>
      <c r="D627" s="11"/>
    </row>
    <row r="628" spans="3:4" x14ac:dyDescent="0.2">
      <c r="C628" s="11"/>
      <c r="D628" s="11"/>
    </row>
    <row r="629" spans="3:4" x14ac:dyDescent="0.2">
      <c r="C629" s="11"/>
      <c r="D629" s="11"/>
    </row>
    <row r="630" spans="3:4" x14ac:dyDescent="0.2">
      <c r="C630" s="11"/>
      <c r="D630" s="11"/>
    </row>
    <row r="631" spans="3:4" x14ac:dyDescent="0.2">
      <c r="C631" s="11"/>
      <c r="D631" s="11"/>
    </row>
    <row r="632" spans="3:4" x14ac:dyDescent="0.2">
      <c r="C632" s="11"/>
      <c r="D632" s="11"/>
    </row>
    <row r="633" spans="3:4" x14ac:dyDescent="0.2">
      <c r="C633" s="11"/>
      <c r="D633" s="11"/>
    </row>
    <row r="634" spans="3:4" x14ac:dyDescent="0.2">
      <c r="C634" s="11"/>
      <c r="D634" s="11"/>
    </row>
    <row r="635" spans="3:4" x14ac:dyDescent="0.2">
      <c r="C635" s="11"/>
      <c r="D635" s="11"/>
    </row>
    <row r="636" spans="3:4" x14ac:dyDescent="0.2">
      <c r="C636" s="11"/>
      <c r="D636" s="11"/>
    </row>
    <row r="637" spans="3:4" x14ac:dyDescent="0.2">
      <c r="C637" s="11"/>
      <c r="D637" s="11"/>
    </row>
    <row r="638" spans="3:4" x14ac:dyDescent="0.2">
      <c r="C638" s="11"/>
      <c r="D638" s="11"/>
    </row>
    <row r="639" spans="3:4" x14ac:dyDescent="0.2">
      <c r="C639" s="11"/>
      <c r="D639" s="11"/>
    </row>
    <row r="640" spans="3:4" x14ac:dyDescent="0.2">
      <c r="C640" s="11"/>
      <c r="D640" s="11"/>
    </row>
    <row r="641" spans="3:4" x14ac:dyDescent="0.2">
      <c r="C641" s="11"/>
      <c r="D641" s="11"/>
    </row>
    <row r="642" spans="3:4" x14ac:dyDescent="0.2">
      <c r="C642" s="11"/>
      <c r="D642" s="11"/>
    </row>
    <row r="643" spans="3:4" x14ac:dyDescent="0.2">
      <c r="C643" s="11"/>
      <c r="D643" s="11"/>
    </row>
    <row r="644" spans="3:4" x14ac:dyDescent="0.2">
      <c r="C644" s="11"/>
      <c r="D644" s="11"/>
    </row>
    <row r="645" spans="3:4" x14ac:dyDescent="0.2">
      <c r="C645" s="11"/>
      <c r="D645" s="11"/>
    </row>
    <row r="646" spans="3:4" x14ac:dyDescent="0.2">
      <c r="C646" s="11"/>
      <c r="D646" s="11"/>
    </row>
    <row r="647" spans="3:4" x14ac:dyDescent="0.2">
      <c r="C647" s="11"/>
      <c r="D647" s="11"/>
    </row>
    <row r="648" spans="3:4" x14ac:dyDescent="0.2">
      <c r="C648" s="11"/>
      <c r="D648" s="11"/>
    </row>
    <row r="649" spans="3:4" x14ac:dyDescent="0.2">
      <c r="C649" s="11"/>
      <c r="D649" s="11"/>
    </row>
    <row r="650" spans="3:4" x14ac:dyDescent="0.2">
      <c r="C650" s="11"/>
      <c r="D650" s="11"/>
    </row>
    <row r="651" spans="3:4" x14ac:dyDescent="0.2">
      <c r="C651" s="11"/>
      <c r="D651" s="11"/>
    </row>
    <row r="652" spans="3:4" x14ac:dyDescent="0.2">
      <c r="C652" s="11"/>
      <c r="D652" s="11"/>
    </row>
    <row r="653" spans="3:4" x14ac:dyDescent="0.2">
      <c r="C653" s="11"/>
      <c r="D653" s="11"/>
    </row>
    <row r="654" spans="3:4" x14ac:dyDescent="0.2">
      <c r="C654" s="11"/>
      <c r="D654" s="11"/>
    </row>
    <row r="655" spans="3:4" x14ac:dyDescent="0.2">
      <c r="C655" s="11"/>
      <c r="D655" s="11"/>
    </row>
    <row r="656" spans="3:4" x14ac:dyDescent="0.2">
      <c r="C656" s="11"/>
      <c r="D656" s="11"/>
    </row>
    <row r="657" spans="3:4" x14ac:dyDescent="0.2">
      <c r="C657" s="11"/>
      <c r="D657" s="11"/>
    </row>
    <row r="658" spans="3:4" x14ac:dyDescent="0.2">
      <c r="C658" s="11"/>
      <c r="D658" s="11"/>
    </row>
    <row r="659" spans="3:4" x14ac:dyDescent="0.2">
      <c r="C659" s="11"/>
      <c r="D659" s="11"/>
    </row>
    <row r="660" spans="3:4" x14ac:dyDescent="0.2">
      <c r="C660" s="11"/>
      <c r="D660" s="11"/>
    </row>
    <row r="661" spans="3:4" x14ac:dyDescent="0.2">
      <c r="C661" s="11"/>
      <c r="D661" s="11"/>
    </row>
    <row r="662" spans="3:4" x14ac:dyDescent="0.2">
      <c r="C662" s="11"/>
      <c r="D662" s="11"/>
    </row>
    <row r="663" spans="3:4" x14ac:dyDescent="0.2">
      <c r="C663" s="11"/>
      <c r="D663" s="11"/>
    </row>
    <row r="664" spans="3:4" x14ac:dyDescent="0.2">
      <c r="C664" s="11"/>
      <c r="D664" s="11"/>
    </row>
    <row r="665" spans="3:4" x14ac:dyDescent="0.2">
      <c r="C665" s="11"/>
      <c r="D665" s="11"/>
    </row>
    <row r="666" spans="3:4" x14ac:dyDescent="0.2">
      <c r="C666" s="11"/>
      <c r="D666" s="11"/>
    </row>
    <row r="667" spans="3:4" x14ac:dyDescent="0.2">
      <c r="C667" s="11"/>
      <c r="D667" s="11"/>
    </row>
    <row r="668" spans="3:4" x14ac:dyDescent="0.2">
      <c r="C668" s="11"/>
      <c r="D668" s="11"/>
    </row>
    <row r="669" spans="3:4" x14ac:dyDescent="0.2">
      <c r="C669" s="11"/>
      <c r="D669" s="11"/>
    </row>
    <row r="670" spans="3:4" x14ac:dyDescent="0.2">
      <c r="C670" s="11"/>
      <c r="D670" s="11"/>
    </row>
    <row r="671" spans="3:4" x14ac:dyDescent="0.2">
      <c r="C671" s="11"/>
      <c r="D671" s="11"/>
    </row>
    <row r="672" spans="3:4" x14ac:dyDescent="0.2">
      <c r="C672" s="11"/>
      <c r="D672" s="11"/>
    </row>
    <row r="673" spans="3:4" x14ac:dyDescent="0.2">
      <c r="C673" s="11"/>
      <c r="D673" s="11"/>
    </row>
    <row r="674" spans="3:4" x14ac:dyDescent="0.2">
      <c r="C674" s="11"/>
      <c r="D674" s="11"/>
    </row>
    <row r="675" spans="3:4" x14ac:dyDescent="0.2">
      <c r="C675" s="11"/>
      <c r="D675" s="11"/>
    </row>
    <row r="676" spans="3:4" x14ac:dyDescent="0.2">
      <c r="C676" s="11"/>
      <c r="D676" s="11"/>
    </row>
    <row r="677" spans="3:4" x14ac:dyDescent="0.2">
      <c r="C677" s="11"/>
      <c r="D677" s="11"/>
    </row>
    <row r="678" spans="3:4" x14ac:dyDescent="0.2">
      <c r="C678" s="11"/>
      <c r="D678" s="11"/>
    </row>
    <row r="679" spans="3:4" x14ac:dyDescent="0.2">
      <c r="C679" s="11"/>
      <c r="D679" s="11"/>
    </row>
    <row r="680" spans="3:4" x14ac:dyDescent="0.2">
      <c r="C680" s="11"/>
      <c r="D680" s="11"/>
    </row>
    <row r="681" spans="3:4" x14ac:dyDescent="0.2">
      <c r="C681" s="11"/>
      <c r="D681" s="11"/>
    </row>
    <row r="682" spans="3:4" x14ac:dyDescent="0.2">
      <c r="C682" s="11"/>
      <c r="D682" s="11"/>
    </row>
    <row r="683" spans="3:4" x14ac:dyDescent="0.2">
      <c r="C683" s="11"/>
      <c r="D683" s="11"/>
    </row>
    <row r="684" spans="3:4" x14ac:dyDescent="0.2">
      <c r="C684" s="11"/>
      <c r="D684" s="11"/>
    </row>
    <row r="685" spans="3:4" x14ac:dyDescent="0.2">
      <c r="C685" s="11"/>
      <c r="D685" s="11"/>
    </row>
    <row r="686" spans="3:4" x14ac:dyDescent="0.2">
      <c r="C686" s="11"/>
      <c r="D686" s="11"/>
    </row>
    <row r="687" spans="3:4" x14ac:dyDescent="0.2">
      <c r="C687" s="11"/>
      <c r="D687" s="11"/>
    </row>
    <row r="688" spans="3:4" x14ac:dyDescent="0.2">
      <c r="C688" s="11"/>
      <c r="D688" s="11"/>
    </row>
    <row r="689" spans="3:4" x14ac:dyDescent="0.2">
      <c r="C689" s="11"/>
      <c r="D689" s="11"/>
    </row>
    <row r="690" spans="3:4" x14ac:dyDescent="0.2">
      <c r="C690" s="11"/>
      <c r="D690" s="11"/>
    </row>
    <row r="691" spans="3:4" x14ac:dyDescent="0.2">
      <c r="C691" s="11"/>
      <c r="D691" s="11"/>
    </row>
    <row r="692" spans="3:4" x14ac:dyDescent="0.2">
      <c r="C692" s="11"/>
      <c r="D692" s="11"/>
    </row>
    <row r="693" spans="3:4" x14ac:dyDescent="0.2">
      <c r="C693" s="11"/>
      <c r="D693" s="11"/>
    </row>
    <row r="694" spans="3:4" x14ac:dyDescent="0.2">
      <c r="C694" s="11"/>
      <c r="D694" s="11"/>
    </row>
    <row r="695" spans="3:4" x14ac:dyDescent="0.2">
      <c r="C695" s="11"/>
      <c r="D695" s="11"/>
    </row>
    <row r="696" spans="3:4" x14ac:dyDescent="0.2">
      <c r="C696" s="11"/>
      <c r="D696" s="11"/>
    </row>
    <row r="697" spans="3:4" x14ac:dyDescent="0.2">
      <c r="C697" s="11"/>
      <c r="D697" s="11"/>
    </row>
    <row r="698" spans="3:4" x14ac:dyDescent="0.2">
      <c r="C698" s="11"/>
      <c r="D698" s="11"/>
    </row>
    <row r="699" spans="3:4" x14ac:dyDescent="0.2">
      <c r="C699" s="11"/>
      <c r="D699" s="11"/>
    </row>
    <row r="700" spans="3:4" x14ac:dyDescent="0.2">
      <c r="C700" s="11"/>
      <c r="D700" s="11"/>
    </row>
    <row r="701" spans="3:4" x14ac:dyDescent="0.2">
      <c r="C701" s="11"/>
      <c r="D701" s="11"/>
    </row>
    <row r="702" spans="3:4" x14ac:dyDescent="0.2">
      <c r="C702" s="11"/>
      <c r="D702" s="11"/>
    </row>
    <row r="703" spans="3:4" x14ac:dyDescent="0.2">
      <c r="C703" s="11"/>
      <c r="D703" s="11"/>
    </row>
    <row r="704" spans="3:4" x14ac:dyDescent="0.2">
      <c r="C704" s="11"/>
      <c r="D704" s="11"/>
    </row>
    <row r="705" spans="3:4" x14ac:dyDescent="0.2">
      <c r="C705" s="11"/>
      <c r="D705" s="11"/>
    </row>
    <row r="706" spans="3:4" x14ac:dyDescent="0.2">
      <c r="C706" s="11"/>
      <c r="D706" s="11"/>
    </row>
    <row r="707" spans="3:4" x14ac:dyDescent="0.2">
      <c r="C707" s="11"/>
      <c r="D707" s="11"/>
    </row>
    <row r="708" spans="3:4" x14ac:dyDescent="0.2">
      <c r="C708" s="11"/>
      <c r="D708" s="11"/>
    </row>
    <row r="709" spans="3:4" x14ac:dyDescent="0.2">
      <c r="C709" s="11"/>
      <c r="D709" s="11"/>
    </row>
    <row r="710" spans="3:4" x14ac:dyDescent="0.2">
      <c r="C710" s="11"/>
      <c r="D710" s="11"/>
    </row>
    <row r="711" spans="3:4" x14ac:dyDescent="0.2">
      <c r="C711" s="11"/>
      <c r="D711" s="11"/>
    </row>
    <row r="712" spans="3:4" x14ac:dyDescent="0.2">
      <c r="C712" s="11"/>
      <c r="D712" s="11"/>
    </row>
    <row r="713" spans="3:4" x14ac:dyDescent="0.2">
      <c r="C713" s="11"/>
      <c r="D713" s="11"/>
    </row>
    <row r="714" spans="3:4" x14ac:dyDescent="0.2">
      <c r="C714" s="11"/>
      <c r="D714" s="11"/>
    </row>
    <row r="715" spans="3:4" x14ac:dyDescent="0.2">
      <c r="C715" s="11"/>
      <c r="D715" s="11"/>
    </row>
    <row r="716" spans="3:4" x14ac:dyDescent="0.2">
      <c r="C716" s="11"/>
      <c r="D716" s="11"/>
    </row>
    <row r="717" spans="3:4" x14ac:dyDescent="0.2">
      <c r="C717" s="11"/>
      <c r="D717" s="11"/>
    </row>
    <row r="718" spans="3:4" x14ac:dyDescent="0.2">
      <c r="C718" s="11"/>
      <c r="D718" s="11"/>
    </row>
    <row r="719" spans="3:4" x14ac:dyDescent="0.2">
      <c r="C719" s="11"/>
      <c r="D719" s="11"/>
    </row>
    <row r="720" spans="3:4" x14ac:dyDescent="0.2">
      <c r="C720" s="11"/>
      <c r="D720" s="11"/>
    </row>
    <row r="721" spans="3:4" x14ac:dyDescent="0.2">
      <c r="C721" s="11"/>
      <c r="D721" s="11"/>
    </row>
    <row r="722" spans="3:4" x14ac:dyDescent="0.2">
      <c r="C722" s="11"/>
      <c r="D722" s="11"/>
    </row>
    <row r="723" spans="3:4" x14ac:dyDescent="0.2">
      <c r="C723" s="11"/>
      <c r="D723" s="11"/>
    </row>
    <row r="724" spans="3:4" x14ac:dyDescent="0.2">
      <c r="C724" s="11"/>
      <c r="D724" s="11"/>
    </row>
    <row r="725" spans="3:4" x14ac:dyDescent="0.2">
      <c r="C725" s="11"/>
      <c r="D725" s="11"/>
    </row>
    <row r="726" spans="3:4" x14ac:dyDescent="0.2">
      <c r="C726" s="11"/>
      <c r="D726" s="11"/>
    </row>
    <row r="727" spans="3:4" x14ac:dyDescent="0.2">
      <c r="C727" s="11"/>
      <c r="D727" s="11"/>
    </row>
    <row r="728" spans="3:4" x14ac:dyDescent="0.2">
      <c r="C728" s="11"/>
      <c r="D728" s="11"/>
    </row>
    <row r="729" spans="3:4" x14ac:dyDescent="0.2">
      <c r="C729" s="11"/>
      <c r="D729" s="11"/>
    </row>
    <row r="730" spans="3:4" x14ac:dyDescent="0.2">
      <c r="C730" s="11"/>
      <c r="D730" s="11"/>
    </row>
    <row r="731" spans="3:4" x14ac:dyDescent="0.2">
      <c r="C731" s="11"/>
      <c r="D731" s="11"/>
    </row>
    <row r="732" spans="3:4" x14ac:dyDescent="0.2">
      <c r="C732" s="11"/>
      <c r="D732" s="11"/>
    </row>
    <row r="733" spans="3:4" x14ac:dyDescent="0.2">
      <c r="C733" s="11"/>
      <c r="D733" s="11"/>
    </row>
    <row r="734" spans="3:4" x14ac:dyDescent="0.2">
      <c r="C734" s="11"/>
      <c r="D734" s="11"/>
    </row>
    <row r="735" spans="3:4" x14ac:dyDescent="0.2">
      <c r="C735" s="11"/>
      <c r="D735" s="11"/>
    </row>
    <row r="736" spans="3:4" x14ac:dyDescent="0.2">
      <c r="C736" s="11"/>
      <c r="D736" s="11"/>
    </row>
    <row r="737" spans="3:4" x14ac:dyDescent="0.2">
      <c r="C737" s="11"/>
      <c r="D737" s="11"/>
    </row>
    <row r="738" spans="3:4" x14ac:dyDescent="0.2">
      <c r="C738" s="11"/>
      <c r="D738" s="11"/>
    </row>
    <row r="739" spans="3:4" x14ac:dyDescent="0.2">
      <c r="C739" s="11"/>
      <c r="D739" s="11"/>
    </row>
    <row r="740" spans="3:4" x14ac:dyDescent="0.2">
      <c r="C740" s="11"/>
      <c r="D740" s="11"/>
    </row>
    <row r="741" spans="3:4" x14ac:dyDescent="0.2">
      <c r="C741" s="11"/>
      <c r="D741" s="11"/>
    </row>
    <row r="742" spans="3:4" x14ac:dyDescent="0.2">
      <c r="C742" s="11"/>
      <c r="D742" s="11"/>
    </row>
    <row r="743" spans="3:4" x14ac:dyDescent="0.2">
      <c r="C743" s="11"/>
      <c r="D743" s="11"/>
    </row>
    <row r="744" spans="3:4" x14ac:dyDescent="0.2">
      <c r="C744" s="11"/>
      <c r="D744" s="11"/>
    </row>
    <row r="745" spans="3:4" x14ac:dyDescent="0.2">
      <c r="C745" s="11"/>
      <c r="D745" s="11"/>
    </row>
    <row r="746" spans="3:4" x14ac:dyDescent="0.2">
      <c r="C746" s="11"/>
      <c r="D746" s="11"/>
    </row>
    <row r="747" spans="3:4" x14ac:dyDescent="0.2">
      <c r="C747" s="11"/>
      <c r="D747" s="11"/>
    </row>
    <row r="748" spans="3:4" x14ac:dyDescent="0.2">
      <c r="C748" s="11"/>
      <c r="D748" s="11"/>
    </row>
    <row r="749" spans="3:4" x14ac:dyDescent="0.2">
      <c r="C749" s="11"/>
      <c r="D749" s="11"/>
    </row>
    <row r="750" spans="3:4" x14ac:dyDescent="0.2">
      <c r="C750" s="11"/>
      <c r="D750" s="11"/>
    </row>
    <row r="751" spans="3:4" x14ac:dyDescent="0.2">
      <c r="C751" s="11"/>
      <c r="D751" s="11"/>
    </row>
    <row r="752" spans="3:4" x14ac:dyDescent="0.2">
      <c r="C752" s="11"/>
      <c r="D752" s="11"/>
    </row>
    <row r="753" spans="3:4" x14ac:dyDescent="0.2">
      <c r="C753" s="11"/>
      <c r="D753" s="11"/>
    </row>
    <row r="754" spans="3:4" x14ac:dyDescent="0.2">
      <c r="C754" s="11"/>
      <c r="D754" s="11"/>
    </row>
    <row r="755" spans="3:4" x14ac:dyDescent="0.2">
      <c r="C755" s="11"/>
      <c r="D755" s="11"/>
    </row>
    <row r="756" spans="3:4" x14ac:dyDescent="0.2">
      <c r="C756" s="11"/>
      <c r="D756" s="11"/>
    </row>
    <row r="757" spans="3:4" x14ac:dyDescent="0.2">
      <c r="C757" s="11"/>
      <c r="D757" s="11"/>
    </row>
    <row r="758" spans="3:4" x14ac:dyDescent="0.2">
      <c r="C758" s="11"/>
      <c r="D758" s="11"/>
    </row>
    <row r="759" spans="3:4" x14ac:dyDescent="0.2">
      <c r="C759" s="11"/>
      <c r="D759" s="11"/>
    </row>
    <row r="760" spans="3:4" x14ac:dyDescent="0.2">
      <c r="C760" s="11"/>
      <c r="D760" s="11"/>
    </row>
    <row r="761" spans="3:4" x14ac:dyDescent="0.2">
      <c r="C761" s="11"/>
      <c r="D761" s="11"/>
    </row>
    <row r="762" spans="3:4" x14ac:dyDescent="0.2">
      <c r="C762" s="11"/>
      <c r="D762" s="11"/>
    </row>
    <row r="763" spans="3:4" x14ac:dyDescent="0.2">
      <c r="C763" s="11"/>
      <c r="D763" s="11"/>
    </row>
    <row r="764" spans="3:4" x14ac:dyDescent="0.2">
      <c r="C764" s="11"/>
      <c r="D764" s="11"/>
    </row>
    <row r="765" spans="3:4" x14ac:dyDescent="0.2">
      <c r="C765" s="11"/>
      <c r="D765" s="11"/>
    </row>
    <row r="766" spans="3:4" x14ac:dyDescent="0.2">
      <c r="C766" s="11"/>
      <c r="D766" s="11"/>
    </row>
    <row r="767" spans="3:4" x14ac:dyDescent="0.2">
      <c r="C767" s="11"/>
      <c r="D767" s="11"/>
    </row>
    <row r="768" spans="3:4" x14ac:dyDescent="0.2">
      <c r="C768" s="11"/>
      <c r="D768" s="11"/>
    </row>
    <row r="769" spans="3:4" x14ac:dyDescent="0.2">
      <c r="C769" s="11"/>
      <c r="D769" s="11"/>
    </row>
    <row r="770" spans="3:4" x14ac:dyDescent="0.2">
      <c r="C770" s="11"/>
      <c r="D770" s="11"/>
    </row>
    <row r="771" spans="3:4" x14ac:dyDescent="0.2">
      <c r="C771" s="11"/>
      <c r="D771" s="11"/>
    </row>
    <row r="772" spans="3:4" x14ac:dyDescent="0.2">
      <c r="C772" s="11"/>
      <c r="D772" s="11"/>
    </row>
    <row r="773" spans="3:4" x14ac:dyDescent="0.2">
      <c r="C773" s="11"/>
      <c r="D773" s="11"/>
    </row>
    <row r="774" spans="3:4" x14ac:dyDescent="0.2">
      <c r="C774" s="11"/>
      <c r="D774" s="11"/>
    </row>
    <row r="775" spans="3:4" x14ac:dyDescent="0.2">
      <c r="C775" s="11"/>
      <c r="D775" s="11"/>
    </row>
    <row r="776" spans="3:4" x14ac:dyDescent="0.2">
      <c r="C776" s="11"/>
      <c r="D776" s="11"/>
    </row>
    <row r="777" spans="3:4" x14ac:dyDescent="0.2">
      <c r="C777" s="11"/>
      <c r="D777" s="11"/>
    </row>
    <row r="778" spans="3:4" x14ac:dyDescent="0.2">
      <c r="C778" s="11"/>
      <c r="D778" s="11"/>
    </row>
    <row r="779" spans="3:4" x14ac:dyDescent="0.2">
      <c r="C779" s="11"/>
      <c r="D779" s="11"/>
    </row>
    <row r="780" spans="3:4" x14ac:dyDescent="0.2">
      <c r="C780" s="11"/>
      <c r="D780" s="11"/>
    </row>
    <row r="781" spans="3:4" x14ac:dyDescent="0.2">
      <c r="C781" s="11"/>
      <c r="D781" s="11"/>
    </row>
    <row r="782" spans="3:4" x14ac:dyDescent="0.2">
      <c r="C782" s="11"/>
      <c r="D782" s="11"/>
    </row>
    <row r="783" spans="3:4" x14ac:dyDescent="0.2">
      <c r="C783" s="11"/>
      <c r="D783" s="11"/>
    </row>
    <row r="784" spans="3:4" x14ac:dyDescent="0.2">
      <c r="C784" s="11"/>
      <c r="D784" s="11"/>
    </row>
    <row r="785" spans="3:4" x14ac:dyDescent="0.2">
      <c r="C785" s="11"/>
      <c r="D785" s="11"/>
    </row>
    <row r="786" spans="3:4" x14ac:dyDescent="0.2">
      <c r="C786" s="11"/>
      <c r="D786" s="11"/>
    </row>
    <row r="787" spans="3:4" x14ac:dyDescent="0.2">
      <c r="C787" s="11"/>
      <c r="D787" s="11"/>
    </row>
    <row r="788" spans="3:4" x14ac:dyDescent="0.2">
      <c r="C788" s="11"/>
      <c r="D788" s="11"/>
    </row>
    <row r="789" spans="3:4" x14ac:dyDescent="0.2">
      <c r="C789" s="11"/>
      <c r="D789" s="11"/>
    </row>
    <row r="790" spans="3:4" x14ac:dyDescent="0.2">
      <c r="C790" s="11"/>
      <c r="D790" s="11"/>
    </row>
    <row r="791" spans="3:4" x14ac:dyDescent="0.2">
      <c r="C791" s="11"/>
      <c r="D791" s="11"/>
    </row>
    <row r="792" spans="3:4" x14ac:dyDescent="0.2">
      <c r="C792" s="11"/>
      <c r="D792" s="11"/>
    </row>
    <row r="793" spans="3:4" x14ac:dyDescent="0.2">
      <c r="C793" s="11"/>
      <c r="D793" s="11"/>
    </row>
    <row r="794" spans="3:4" x14ac:dyDescent="0.2">
      <c r="C794" s="11"/>
      <c r="D794" s="11"/>
    </row>
    <row r="795" spans="3:4" x14ac:dyDescent="0.2">
      <c r="C795" s="11"/>
      <c r="D795" s="11"/>
    </row>
    <row r="796" spans="3:4" x14ac:dyDescent="0.2">
      <c r="C796" s="11"/>
      <c r="D796" s="11"/>
    </row>
    <row r="797" spans="3:4" x14ac:dyDescent="0.2">
      <c r="C797" s="11"/>
      <c r="D797" s="11"/>
    </row>
    <row r="798" spans="3:4" x14ac:dyDescent="0.2">
      <c r="C798" s="11"/>
      <c r="D798" s="11"/>
    </row>
    <row r="799" spans="3:4" x14ac:dyDescent="0.2">
      <c r="C799" s="11"/>
      <c r="D799" s="11"/>
    </row>
    <row r="800" spans="3:4" x14ac:dyDescent="0.2">
      <c r="C800" s="11"/>
      <c r="D800" s="11"/>
    </row>
    <row r="801" spans="3:4" x14ac:dyDescent="0.2">
      <c r="C801" s="11"/>
      <c r="D801" s="11"/>
    </row>
    <row r="802" spans="3:4" x14ac:dyDescent="0.2">
      <c r="C802" s="11"/>
      <c r="D802" s="11"/>
    </row>
    <row r="803" spans="3:4" x14ac:dyDescent="0.2">
      <c r="C803" s="11"/>
      <c r="D803" s="11"/>
    </row>
    <row r="804" spans="3:4" x14ac:dyDescent="0.2">
      <c r="C804" s="11"/>
      <c r="D804" s="11"/>
    </row>
    <row r="805" spans="3:4" x14ac:dyDescent="0.2">
      <c r="C805" s="11"/>
      <c r="D805" s="11"/>
    </row>
    <row r="806" spans="3:4" x14ac:dyDescent="0.2">
      <c r="C806" s="11"/>
      <c r="D806" s="11"/>
    </row>
    <row r="807" spans="3:4" x14ac:dyDescent="0.2">
      <c r="C807" s="11"/>
      <c r="D807" s="11"/>
    </row>
    <row r="808" spans="3:4" x14ac:dyDescent="0.2">
      <c r="C808" s="11"/>
      <c r="D808" s="11"/>
    </row>
    <row r="809" spans="3:4" x14ac:dyDescent="0.2">
      <c r="C809" s="11"/>
      <c r="D809" s="11"/>
    </row>
    <row r="810" spans="3:4" x14ac:dyDescent="0.2">
      <c r="C810" s="11"/>
      <c r="D810" s="11"/>
    </row>
    <row r="811" spans="3:4" x14ac:dyDescent="0.2">
      <c r="C811" s="11"/>
      <c r="D811" s="11"/>
    </row>
    <row r="812" spans="3:4" x14ac:dyDescent="0.2">
      <c r="C812" s="11"/>
      <c r="D812" s="11"/>
    </row>
    <row r="813" spans="3:4" x14ac:dyDescent="0.2">
      <c r="C813" s="11"/>
      <c r="D813" s="11"/>
    </row>
    <row r="814" spans="3:4" x14ac:dyDescent="0.2">
      <c r="C814" s="11"/>
      <c r="D814" s="11"/>
    </row>
    <row r="815" spans="3:4" x14ac:dyDescent="0.2">
      <c r="C815" s="11"/>
      <c r="D815" s="11"/>
    </row>
    <row r="816" spans="3:4" x14ac:dyDescent="0.2">
      <c r="C816" s="11"/>
      <c r="D816" s="11"/>
    </row>
    <row r="817" spans="3:4" x14ac:dyDescent="0.2">
      <c r="C817" s="11"/>
      <c r="D817" s="11"/>
    </row>
    <row r="818" spans="3:4" x14ac:dyDescent="0.2">
      <c r="C818" s="11"/>
      <c r="D818" s="11"/>
    </row>
    <row r="819" spans="3:4" x14ac:dyDescent="0.2">
      <c r="C819" s="11"/>
      <c r="D819" s="11"/>
    </row>
    <row r="820" spans="3:4" x14ac:dyDescent="0.2">
      <c r="C820" s="11"/>
      <c r="D820" s="11"/>
    </row>
    <row r="821" spans="3:4" x14ac:dyDescent="0.2">
      <c r="C821" s="11"/>
      <c r="D821" s="11"/>
    </row>
    <row r="822" spans="3:4" x14ac:dyDescent="0.2">
      <c r="C822" s="11"/>
      <c r="D822" s="11"/>
    </row>
    <row r="823" spans="3:4" x14ac:dyDescent="0.2">
      <c r="C823" s="11"/>
      <c r="D823" s="11"/>
    </row>
    <row r="824" spans="3:4" x14ac:dyDescent="0.2">
      <c r="C824" s="11"/>
      <c r="D824" s="11"/>
    </row>
    <row r="825" spans="3:4" x14ac:dyDescent="0.2">
      <c r="C825" s="11"/>
      <c r="D825" s="11"/>
    </row>
    <row r="826" spans="3:4" x14ac:dyDescent="0.2">
      <c r="C826" s="11"/>
      <c r="D826" s="11"/>
    </row>
    <row r="827" spans="3:4" x14ac:dyDescent="0.2">
      <c r="C827" s="11"/>
      <c r="D827" s="11"/>
    </row>
    <row r="828" spans="3:4" x14ac:dyDescent="0.2">
      <c r="C828" s="11"/>
      <c r="D828" s="11"/>
    </row>
    <row r="829" spans="3:4" x14ac:dyDescent="0.2">
      <c r="C829" s="11"/>
      <c r="D829" s="11"/>
    </row>
    <row r="830" spans="3:4" x14ac:dyDescent="0.2">
      <c r="C830" s="11"/>
      <c r="D830" s="11"/>
    </row>
    <row r="831" spans="3:4" x14ac:dyDescent="0.2">
      <c r="C831" s="11"/>
      <c r="D831" s="11"/>
    </row>
    <row r="832" spans="3:4" x14ac:dyDescent="0.2">
      <c r="C832" s="11"/>
      <c r="D832" s="11"/>
    </row>
    <row r="833" spans="3:4" x14ac:dyDescent="0.2">
      <c r="C833" s="11"/>
      <c r="D833" s="11"/>
    </row>
    <row r="834" spans="3:4" x14ac:dyDescent="0.2">
      <c r="C834" s="11"/>
      <c r="D834" s="11"/>
    </row>
    <row r="835" spans="3:4" x14ac:dyDescent="0.2">
      <c r="C835" s="11"/>
      <c r="D835" s="11"/>
    </row>
    <row r="836" spans="3:4" x14ac:dyDescent="0.2">
      <c r="C836" s="11"/>
      <c r="D836" s="11"/>
    </row>
    <row r="837" spans="3:4" x14ac:dyDescent="0.2">
      <c r="C837" s="11"/>
      <c r="D837" s="11"/>
    </row>
    <row r="838" spans="3:4" x14ac:dyDescent="0.2">
      <c r="C838" s="11"/>
      <c r="D838" s="11"/>
    </row>
    <row r="839" spans="3:4" x14ac:dyDescent="0.2">
      <c r="C839" s="11"/>
      <c r="D839" s="11"/>
    </row>
    <row r="840" spans="3:4" x14ac:dyDescent="0.2">
      <c r="C840" s="11"/>
      <c r="D840" s="11"/>
    </row>
    <row r="841" spans="3:4" x14ac:dyDescent="0.2">
      <c r="C841" s="11"/>
      <c r="D841" s="11"/>
    </row>
    <row r="842" spans="3:4" x14ac:dyDescent="0.2">
      <c r="C842" s="11"/>
      <c r="D842" s="11"/>
    </row>
    <row r="843" spans="3:4" x14ac:dyDescent="0.2">
      <c r="C843" s="11"/>
      <c r="D843" s="11"/>
    </row>
    <row r="844" spans="3:4" x14ac:dyDescent="0.2">
      <c r="C844" s="11"/>
      <c r="D844" s="11"/>
    </row>
    <row r="845" spans="3:4" x14ac:dyDescent="0.2">
      <c r="C845" s="11"/>
      <c r="D845" s="11"/>
    </row>
    <row r="846" spans="3:4" x14ac:dyDescent="0.2">
      <c r="C846" s="11"/>
      <c r="D846" s="11"/>
    </row>
    <row r="847" spans="3:4" x14ac:dyDescent="0.2">
      <c r="C847" s="11"/>
      <c r="D847" s="11"/>
    </row>
    <row r="848" spans="3:4" x14ac:dyDescent="0.2">
      <c r="C848" s="11"/>
      <c r="D848" s="11"/>
    </row>
    <row r="849" spans="3:4" x14ac:dyDescent="0.2">
      <c r="C849" s="11"/>
      <c r="D849" s="11"/>
    </row>
    <row r="850" spans="3:4" x14ac:dyDescent="0.2">
      <c r="C850" s="11"/>
      <c r="D850" s="11"/>
    </row>
    <row r="851" spans="3:4" x14ac:dyDescent="0.2">
      <c r="C851" s="11"/>
      <c r="D851" s="11"/>
    </row>
    <row r="852" spans="3:4" x14ac:dyDescent="0.2">
      <c r="C852" s="11"/>
      <c r="D852" s="11"/>
    </row>
    <row r="853" spans="3:4" x14ac:dyDescent="0.2">
      <c r="C853" s="11"/>
      <c r="D853" s="11"/>
    </row>
    <row r="854" spans="3:4" x14ac:dyDescent="0.2">
      <c r="C854" s="11"/>
      <c r="D854" s="11"/>
    </row>
    <row r="855" spans="3:4" x14ac:dyDescent="0.2">
      <c r="C855" s="11"/>
      <c r="D855" s="11"/>
    </row>
    <row r="856" spans="3:4" x14ac:dyDescent="0.2">
      <c r="C856" s="11"/>
      <c r="D856" s="11"/>
    </row>
    <row r="857" spans="3:4" x14ac:dyDescent="0.2">
      <c r="C857" s="11"/>
      <c r="D857" s="11"/>
    </row>
    <row r="858" spans="3:4" x14ac:dyDescent="0.2">
      <c r="C858" s="11"/>
      <c r="D858" s="11"/>
    </row>
    <row r="859" spans="3:4" x14ac:dyDescent="0.2">
      <c r="C859" s="11"/>
      <c r="D859" s="11"/>
    </row>
    <row r="860" spans="3:4" x14ac:dyDescent="0.2">
      <c r="C860" s="11"/>
      <c r="D860" s="11"/>
    </row>
    <row r="861" spans="3:4" x14ac:dyDescent="0.2">
      <c r="C861" s="11"/>
      <c r="D861" s="11"/>
    </row>
    <row r="862" spans="3:4" x14ac:dyDescent="0.2">
      <c r="C862" s="11"/>
      <c r="D862" s="11"/>
    </row>
    <row r="863" spans="3:4" x14ac:dyDescent="0.2">
      <c r="C863" s="11"/>
      <c r="D863" s="11"/>
    </row>
    <row r="864" spans="3:4" x14ac:dyDescent="0.2">
      <c r="C864" s="11"/>
      <c r="D864" s="11"/>
    </row>
    <row r="865" spans="3:4" x14ac:dyDescent="0.2">
      <c r="C865" s="11"/>
      <c r="D865" s="11"/>
    </row>
    <row r="866" spans="3:4" x14ac:dyDescent="0.2">
      <c r="C866" s="11"/>
      <c r="D866" s="11"/>
    </row>
    <row r="867" spans="3:4" x14ac:dyDescent="0.2">
      <c r="C867" s="11"/>
      <c r="D867" s="11"/>
    </row>
    <row r="868" spans="3:4" x14ac:dyDescent="0.2">
      <c r="C868" s="11"/>
      <c r="D868" s="11"/>
    </row>
    <row r="869" spans="3:4" x14ac:dyDescent="0.2">
      <c r="C869" s="11"/>
      <c r="D869" s="11"/>
    </row>
    <row r="870" spans="3:4" x14ac:dyDescent="0.2">
      <c r="C870" s="11"/>
      <c r="D870" s="11"/>
    </row>
    <row r="871" spans="3:4" x14ac:dyDescent="0.2">
      <c r="C871" s="11"/>
      <c r="D871" s="11"/>
    </row>
    <row r="872" spans="3:4" x14ac:dyDescent="0.2">
      <c r="C872" s="11"/>
      <c r="D872" s="11"/>
    </row>
    <row r="873" spans="3:4" x14ac:dyDescent="0.2">
      <c r="C873" s="11"/>
      <c r="D873" s="11"/>
    </row>
    <row r="874" spans="3:4" x14ac:dyDescent="0.2">
      <c r="C874" s="11"/>
      <c r="D874" s="11"/>
    </row>
    <row r="875" spans="3:4" x14ac:dyDescent="0.2">
      <c r="C875" s="11"/>
      <c r="D875" s="11"/>
    </row>
    <row r="876" spans="3:4" x14ac:dyDescent="0.2">
      <c r="C876" s="11"/>
      <c r="D876" s="11"/>
    </row>
    <row r="877" spans="3:4" x14ac:dyDescent="0.2">
      <c r="C877" s="11"/>
      <c r="D877" s="11"/>
    </row>
    <row r="878" spans="3:4" x14ac:dyDescent="0.2">
      <c r="C878" s="11"/>
      <c r="D878" s="11"/>
    </row>
    <row r="879" spans="3:4" x14ac:dyDescent="0.2">
      <c r="C879" s="11"/>
      <c r="D879" s="11"/>
    </row>
    <row r="880" spans="3:4" x14ac:dyDescent="0.2">
      <c r="C880" s="11"/>
      <c r="D880" s="11"/>
    </row>
    <row r="881" spans="3:4" x14ac:dyDescent="0.2">
      <c r="C881" s="11"/>
      <c r="D881" s="11"/>
    </row>
    <row r="882" spans="3:4" x14ac:dyDescent="0.2">
      <c r="C882" s="11"/>
      <c r="D882" s="11"/>
    </row>
    <row r="883" spans="3:4" x14ac:dyDescent="0.2">
      <c r="C883" s="11"/>
      <c r="D883" s="11"/>
    </row>
    <row r="884" spans="3:4" x14ac:dyDescent="0.2">
      <c r="C884" s="11"/>
      <c r="D884" s="11"/>
    </row>
    <row r="885" spans="3:4" x14ac:dyDescent="0.2">
      <c r="C885" s="11"/>
      <c r="D885" s="11"/>
    </row>
    <row r="886" spans="3:4" x14ac:dyDescent="0.2">
      <c r="C886" s="11"/>
      <c r="D886" s="11"/>
    </row>
    <row r="887" spans="3:4" x14ac:dyDescent="0.2">
      <c r="C887" s="11"/>
      <c r="D887" s="11"/>
    </row>
    <row r="888" spans="3:4" x14ac:dyDescent="0.2">
      <c r="C888" s="11"/>
      <c r="D888" s="11"/>
    </row>
    <row r="889" spans="3:4" x14ac:dyDescent="0.2">
      <c r="C889" s="11"/>
      <c r="D889" s="11"/>
    </row>
    <row r="890" spans="3:4" x14ac:dyDescent="0.2">
      <c r="C890" s="11"/>
      <c r="D890" s="11"/>
    </row>
    <row r="891" spans="3:4" x14ac:dyDescent="0.2">
      <c r="C891" s="11"/>
      <c r="D891" s="11"/>
    </row>
    <row r="892" spans="3:4" x14ac:dyDescent="0.2">
      <c r="C892" s="11"/>
      <c r="D892" s="11"/>
    </row>
    <row r="893" spans="3:4" x14ac:dyDescent="0.2">
      <c r="C893" s="11"/>
      <c r="D893" s="11"/>
    </row>
    <row r="894" spans="3:4" x14ac:dyDescent="0.2">
      <c r="C894" s="11"/>
      <c r="D894" s="11"/>
    </row>
    <row r="895" spans="3:4" x14ac:dyDescent="0.2">
      <c r="C895" s="11"/>
      <c r="D895" s="11"/>
    </row>
    <row r="896" spans="3:4" x14ac:dyDescent="0.2">
      <c r="C896" s="11"/>
      <c r="D896" s="11"/>
    </row>
    <row r="897" spans="3:4" x14ac:dyDescent="0.2">
      <c r="C897" s="11"/>
      <c r="D897" s="11"/>
    </row>
    <row r="898" spans="3:4" x14ac:dyDescent="0.2">
      <c r="C898" s="11"/>
      <c r="D898" s="11"/>
    </row>
    <row r="899" spans="3:4" x14ac:dyDescent="0.2">
      <c r="C899" s="11"/>
      <c r="D899" s="11"/>
    </row>
    <row r="900" spans="3:4" x14ac:dyDescent="0.2">
      <c r="C900" s="11"/>
      <c r="D900" s="11"/>
    </row>
    <row r="901" spans="3:4" x14ac:dyDescent="0.2">
      <c r="C901" s="11"/>
      <c r="D901" s="11"/>
    </row>
    <row r="902" spans="3:4" x14ac:dyDescent="0.2">
      <c r="C902" s="11"/>
      <c r="D902" s="11"/>
    </row>
    <row r="903" spans="3:4" x14ac:dyDescent="0.2">
      <c r="C903" s="11"/>
      <c r="D903" s="11"/>
    </row>
    <row r="904" spans="3:4" x14ac:dyDescent="0.2">
      <c r="C904" s="11"/>
      <c r="D904" s="11"/>
    </row>
    <row r="905" spans="3:4" x14ac:dyDescent="0.2">
      <c r="C905" s="11"/>
      <c r="D905" s="11"/>
    </row>
    <row r="906" spans="3:4" x14ac:dyDescent="0.2">
      <c r="C906" s="11"/>
      <c r="D906" s="11"/>
    </row>
    <row r="907" spans="3:4" x14ac:dyDescent="0.2">
      <c r="C907" s="11"/>
      <c r="D907" s="11"/>
    </row>
    <row r="908" spans="3:4" x14ac:dyDescent="0.2">
      <c r="C908" s="11"/>
      <c r="D908" s="11"/>
    </row>
    <row r="909" spans="3:4" x14ac:dyDescent="0.2">
      <c r="C909" s="11"/>
      <c r="D909" s="11"/>
    </row>
    <row r="910" spans="3:4" x14ac:dyDescent="0.2">
      <c r="C910" s="11"/>
      <c r="D910" s="11"/>
    </row>
    <row r="911" spans="3:4" x14ac:dyDescent="0.2">
      <c r="C911" s="11"/>
      <c r="D911" s="11"/>
    </row>
    <row r="912" spans="3:4" x14ac:dyDescent="0.2">
      <c r="C912" s="11"/>
      <c r="D912" s="11"/>
    </row>
    <row r="913" spans="3:4" x14ac:dyDescent="0.2">
      <c r="C913" s="11"/>
      <c r="D913" s="11"/>
    </row>
    <row r="914" spans="3:4" x14ac:dyDescent="0.2">
      <c r="C914" s="11"/>
      <c r="D914" s="11"/>
    </row>
    <row r="915" spans="3:4" x14ac:dyDescent="0.2">
      <c r="C915" s="11"/>
      <c r="D915" s="11"/>
    </row>
    <row r="916" spans="3:4" x14ac:dyDescent="0.2">
      <c r="C916" s="11"/>
      <c r="D916" s="11"/>
    </row>
    <row r="917" spans="3:4" x14ac:dyDescent="0.2">
      <c r="C917" s="11"/>
      <c r="D917" s="11"/>
    </row>
    <row r="918" spans="3:4" x14ac:dyDescent="0.2">
      <c r="C918" s="11"/>
      <c r="D918" s="11"/>
    </row>
    <row r="919" spans="3:4" x14ac:dyDescent="0.2">
      <c r="C919" s="11"/>
      <c r="D919" s="11"/>
    </row>
    <row r="920" spans="3:4" x14ac:dyDescent="0.2">
      <c r="C920" s="11"/>
      <c r="D920" s="11"/>
    </row>
    <row r="921" spans="3:4" x14ac:dyDescent="0.2">
      <c r="C921" s="11"/>
      <c r="D921" s="11"/>
    </row>
    <row r="922" spans="3:4" x14ac:dyDescent="0.2">
      <c r="C922" s="11"/>
      <c r="D922" s="11"/>
    </row>
    <row r="923" spans="3:4" x14ac:dyDescent="0.2">
      <c r="C923" s="11"/>
      <c r="D923" s="11"/>
    </row>
    <row r="924" spans="3:4" x14ac:dyDescent="0.2">
      <c r="C924" s="11"/>
      <c r="D924" s="11"/>
    </row>
    <row r="925" spans="3:4" x14ac:dyDescent="0.2">
      <c r="C925" s="11"/>
      <c r="D925" s="11"/>
    </row>
    <row r="926" spans="3:4" x14ac:dyDescent="0.2">
      <c r="C926" s="11"/>
      <c r="D926" s="11"/>
    </row>
    <row r="927" spans="3:4" x14ac:dyDescent="0.2">
      <c r="C927" s="11"/>
      <c r="D927" s="11"/>
    </row>
    <row r="928" spans="3:4" x14ac:dyDescent="0.2">
      <c r="C928" s="11"/>
      <c r="D928" s="11"/>
    </row>
    <row r="929" spans="3:4" x14ac:dyDescent="0.2">
      <c r="C929" s="11"/>
      <c r="D929" s="11"/>
    </row>
    <row r="930" spans="3:4" x14ac:dyDescent="0.2">
      <c r="C930" s="11"/>
      <c r="D930" s="11"/>
    </row>
    <row r="931" spans="3:4" x14ac:dyDescent="0.2">
      <c r="C931" s="11"/>
      <c r="D931" s="11"/>
    </row>
    <row r="932" spans="3:4" x14ac:dyDescent="0.2">
      <c r="C932" s="11"/>
      <c r="D932" s="11"/>
    </row>
    <row r="933" spans="3:4" x14ac:dyDescent="0.2">
      <c r="C933" s="11"/>
      <c r="D933" s="11"/>
    </row>
    <row r="934" spans="3:4" x14ac:dyDescent="0.2">
      <c r="C934" s="11"/>
      <c r="D934" s="11"/>
    </row>
    <row r="935" spans="3:4" x14ac:dyDescent="0.2">
      <c r="C935" s="11"/>
      <c r="D935" s="11"/>
    </row>
    <row r="936" spans="3:4" x14ac:dyDescent="0.2">
      <c r="C936" s="11"/>
      <c r="D936" s="11"/>
    </row>
    <row r="937" spans="3:4" x14ac:dyDescent="0.2">
      <c r="C937" s="11"/>
      <c r="D937" s="11"/>
    </row>
    <row r="938" spans="3:4" x14ac:dyDescent="0.2">
      <c r="C938" s="11"/>
      <c r="D938" s="11"/>
    </row>
    <row r="939" spans="3:4" x14ac:dyDescent="0.2">
      <c r="C939" s="11"/>
      <c r="D939" s="11"/>
    </row>
    <row r="940" spans="3:4" x14ac:dyDescent="0.2">
      <c r="C940" s="11"/>
      <c r="D940" s="11"/>
    </row>
    <row r="941" spans="3:4" x14ac:dyDescent="0.2">
      <c r="C941" s="11"/>
      <c r="D941" s="11"/>
    </row>
    <row r="942" spans="3:4" x14ac:dyDescent="0.2">
      <c r="C942" s="11"/>
      <c r="D942" s="11"/>
    </row>
    <row r="943" spans="3:4" x14ac:dyDescent="0.2">
      <c r="C943" s="11"/>
      <c r="D943" s="11"/>
    </row>
    <row r="944" spans="3:4" x14ac:dyDescent="0.2">
      <c r="C944" s="11"/>
      <c r="D944" s="11"/>
    </row>
    <row r="945" spans="3:4" x14ac:dyDescent="0.2">
      <c r="C945" s="11"/>
      <c r="D945" s="11"/>
    </row>
    <row r="946" spans="3:4" x14ac:dyDescent="0.2">
      <c r="C946" s="11"/>
      <c r="D946" s="11"/>
    </row>
    <row r="947" spans="3:4" x14ac:dyDescent="0.2">
      <c r="C947" s="11"/>
      <c r="D947" s="11"/>
    </row>
    <row r="948" spans="3:4" x14ac:dyDescent="0.2">
      <c r="C948" s="11"/>
      <c r="D948" s="11"/>
    </row>
    <row r="949" spans="3:4" x14ac:dyDescent="0.2">
      <c r="C949" s="11"/>
      <c r="D949" s="11"/>
    </row>
    <row r="950" spans="3:4" x14ac:dyDescent="0.2">
      <c r="C950" s="11"/>
      <c r="D950" s="11"/>
    </row>
    <row r="951" spans="3:4" x14ac:dyDescent="0.2">
      <c r="C951" s="11"/>
      <c r="D951" s="11"/>
    </row>
    <row r="952" spans="3:4" x14ac:dyDescent="0.2">
      <c r="C952" s="11"/>
      <c r="D952" s="11"/>
    </row>
    <row r="953" spans="3:4" x14ac:dyDescent="0.2">
      <c r="C953" s="11"/>
      <c r="D953" s="11"/>
    </row>
    <row r="954" spans="3:4" x14ac:dyDescent="0.2">
      <c r="C954" s="11"/>
      <c r="D954" s="11"/>
    </row>
    <row r="955" spans="3:4" x14ac:dyDescent="0.2">
      <c r="C955" s="11"/>
      <c r="D955" s="11"/>
    </row>
    <row r="956" spans="3:4" x14ac:dyDescent="0.2">
      <c r="C956" s="11"/>
      <c r="D956" s="11"/>
    </row>
    <row r="957" spans="3:4" x14ac:dyDescent="0.2">
      <c r="C957" s="11"/>
      <c r="D957" s="11"/>
    </row>
    <row r="958" spans="3:4" x14ac:dyDescent="0.2">
      <c r="C958" s="11"/>
      <c r="D958" s="11"/>
    </row>
    <row r="959" spans="3:4" x14ac:dyDescent="0.2">
      <c r="C959" s="11"/>
      <c r="D959" s="11"/>
    </row>
    <row r="960" spans="3:4" x14ac:dyDescent="0.2">
      <c r="C960" s="11"/>
      <c r="D960" s="11"/>
    </row>
    <row r="961" spans="3:4" x14ac:dyDescent="0.2">
      <c r="C961" s="11"/>
      <c r="D961" s="11"/>
    </row>
    <row r="962" spans="3:4" x14ac:dyDescent="0.2">
      <c r="C962" s="11"/>
      <c r="D962" s="11"/>
    </row>
    <row r="963" spans="3:4" x14ac:dyDescent="0.2">
      <c r="C963" s="11"/>
      <c r="D963" s="11"/>
    </row>
    <row r="964" spans="3:4" x14ac:dyDescent="0.2">
      <c r="C964" s="11"/>
      <c r="D964" s="11"/>
    </row>
    <row r="965" spans="3:4" x14ac:dyDescent="0.2">
      <c r="C965" s="11"/>
      <c r="D965" s="11"/>
    </row>
    <row r="966" spans="3:4" x14ac:dyDescent="0.2">
      <c r="C966" s="11"/>
      <c r="D966" s="11"/>
    </row>
    <row r="967" spans="3:4" x14ac:dyDescent="0.2">
      <c r="C967" s="11"/>
      <c r="D967" s="11"/>
    </row>
    <row r="968" spans="3:4" x14ac:dyDescent="0.2">
      <c r="C968" s="11"/>
      <c r="D968" s="11"/>
    </row>
    <row r="969" spans="3:4" x14ac:dyDescent="0.2">
      <c r="C969" s="11"/>
      <c r="D969" s="11"/>
    </row>
    <row r="970" spans="3:4" x14ac:dyDescent="0.2">
      <c r="C970" s="11"/>
      <c r="D970" s="11"/>
    </row>
    <row r="971" spans="3:4" x14ac:dyDescent="0.2">
      <c r="C971" s="11"/>
      <c r="D971" s="11"/>
    </row>
    <row r="972" spans="3:4" x14ac:dyDescent="0.2">
      <c r="C972" s="11"/>
      <c r="D972" s="11"/>
    </row>
    <row r="973" spans="3:4" x14ac:dyDescent="0.2">
      <c r="C973" s="11"/>
      <c r="D973" s="11"/>
    </row>
    <row r="974" spans="3:4" x14ac:dyDescent="0.2">
      <c r="C974" s="11"/>
      <c r="D974" s="11"/>
    </row>
    <row r="975" spans="3:4" x14ac:dyDescent="0.2">
      <c r="C975" s="11"/>
      <c r="D975" s="11"/>
    </row>
    <row r="976" spans="3:4" x14ac:dyDescent="0.2">
      <c r="C976" s="11"/>
      <c r="D976" s="11"/>
    </row>
    <row r="977" spans="3:4" x14ac:dyDescent="0.2">
      <c r="C977" s="11"/>
      <c r="D977" s="11"/>
    </row>
    <row r="978" spans="3:4" x14ac:dyDescent="0.2">
      <c r="C978" s="11"/>
      <c r="D978" s="11"/>
    </row>
    <row r="979" spans="3:4" x14ac:dyDescent="0.2">
      <c r="C979" s="11"/>
      <c r="D979" s="11"/>
    </row>
    <row r="980" spans="3:4" x14ac:dyDescent="0.2">
      <c r="C980" s="11"/>
      <c r="D980" s="11"/>
    </row>
    <row r="981" spans="3:4" x14ac:dyDescent="0.2">
      <c r="C981" s="11"/>
      <c r="D981" s="11"/>
    </row>
    <row r="982" spans="3:4" x14ac:dyDescent="0.2">
      <c r="C982" s="11"/>
      <c r="D982" s="11"/>
    </row>
    <row r="983" spans="3:4" x14ac:dyDescent="0.2">
      <c r="C983" s="11"/>
      <c r="D983" s="11"/>
    </row>
    <row r="984" spans="3:4" x14ac:dyDescent="0.2">
      <c r="C984" s="11"/>
      <c r="D984" s="11"/>
    </row>
    <row r="985" spans="3:4" x14ac:dyDescent="0.2">
      <c r="C985" s="11"/>
      <c r="D985" s="11"/>
    </row>
    <row r="986" spans="3:4" x14ac:dyDescent="0.2">
      <c r="C986" s="11"/>
      <c r="D986" s="11"/>
    </row>
    <row r="987" spans="3:4" x14ac:dyDescent="0.2">
      <c r="C987" s="11"/>
      <c r="D987" s="11"/>
    </row>
    <row r="988" spans="3:4" x14ac:dyDescent="0.2">
      <c r="C988" s="11"/>
      <c r="D988" s="11"/>
    </row>
    <row r="989" spans="3:4" x14ac:dyDescent="0.2">
      <c r="C989" s="11"/>
      <c r="D989" s="11"/>
    </row>
    <row r="990" spans="3:4" x14ac:dyDescent="0.2">
      <c r="C990" s="11"/>
      <c r="D990" s="11"/>
    </row>
    <row r="991" spans="3:4" x14ac:dyDescent="0.2">
      <c r="C991" s="11"/>
      <c r="D991" s="11"/>
    </row>
    <row r="992" spans="3:4" x14ac:dyDescent="0.2">
      <c r="C992" s="11"/>
      <c r="D992" s="11"/>
    </row>
    <row r="993" spans="3:4" x14ac:dyDescent="0.2">
      <c r="C993" s="11"/>
      <c r="D993" s="11"/>
    </row>
    <row r="994" spans="3:4" x14ac:dyDescent="0.2">
      <c r="C994" s="11"/>
      <c r="D994" s="11"/>
    </row>
    <row r="995" spans="3:4" x14ac:dyDescent="0.2">
      <c r="C995" s="11"/>
      <c r="D995" s="11"/>
    </row>
    <row r="996" spans="3:4" x14ac:dyDescent="0.2">
      <c r="C996" s="11"/>
      <c r="D996" s="11"/>
    </row>
    <row r="997" spans="3:4" x14ac:dyDescent="0.2">
      <c r="C997" s="11"/>
      <c r="D997" s="11"/>
    </row>
    <row r="998" spans="3:4" x14ac:dyDescent="0.2">
      <c r="C998" s="11"/>
      <c r="D998" s="11"/>
    </row>
    <row r="999" spans="3:4" x14ac:dyDescent="0.2">
      <c r="C999" s="11"/>
      <c r="D999" s="11"/>
    </row>
    <row r="1000" spans="3:4" x14ac:dyDescent="0.2">
      <c r="C1000" s="11"/>
      <c r="D1000" s="11"/>
    </row>
    <row r="1001" spans="3:4" x14ac:dyDescent="0.2">
      <c r="C1001" s="11"/>
      <c r="D1001" s="11"/>
    </row>
    <row r="1002" spans="3:4" x14ac:dyDescent="0.2">
      <c r="C1002" s="11"/>
      <c r="D1002" s="11"/>
    </row>
    <row r="1003" spans="3:4" x14ac:dyDescent="0.2">
      <c r="C1003" s="11"/>
      <c r="D1003" s="11"/>
    </row>
    <row r="1004" spans="3:4" x14ac:dyDescent="0.2">
      <c r="C1004" s="11"/>
      <c r="D1004" s="11"/>
    </row>
    <row r="1005" spans="3:4" x14ac:dyDescent="0.2">
      <c r="C1005" s="11"/>
      <c r="D1005" s="11"/>
    </row>
    <row r="1006" spans="3:4" x14ac:dyDescent="0.2">
      <c r="C1006" s="11"/>
      <c r="D1006" s="11"/>
    </row>
    <row r="1007" spans="3:4" x14ac:dyDescent="0.2">
      <c r="C1007" s="11"/>
      <c r="D1007" s="11"/>
    </row>
    <row r="1008" spans="3:4" x14ac:dyDescent="0.2">
      <c r="C1008" s="11"/>
      <c r="D1008" s="11"/>
    </row>
    <row r="1009" spans="3:4" x14ac:dyDescent="0.2">
      <c r="C1009" s="11"/>
      <c r="D1009" s="11"/>
    </row>
    <row r="1010" spans="3:4" x14ac:dyDescent="0.2">
      <c r="C1010" s="11"/>
      <c r="D1010" s="11"/>
    </row>
    <row r="1011" spans="3:4" x14ac:dyDescent="0.2">
      <c r="C1011" s="11"/>
      <c r="D1011" s="11"/>
    </row>
    <row r="1012" spans="3:4" x14ac:dyDescent="0.2">
      <c r="C1012" s="11"/>
      <c r="D1012" s="11"/>
    </row>
    <row r="1013" spans="3:4" x14ac:dyDescent="0.2">
      <c r="C1013" s="11"/>
      <c r="D1013" s="11"/>
    </row>
    <row r="1014" spans="3:4" x14ac:dyDescent="0.2">
      <c r="C1014" s="11"/>
      <c r="D1014" s="11"/>
    </row>
    <row r="1015" spans="3:4" x14ac:dyDescent="0.2">
      <c r="C1015" s="11"/>
      <c r="D1015" s="11"/>
    </row>
    <row r="1016" spans="3:4" x14ac:dyDescent="0.2">
      <c r="C1016" s="11"/>
      <c r="D1016" s="11"/>
    </row>
    <row r="1017" spans="3:4" x14ac:dyDescent="0.2">
      <c r="C1017" s="11"/>
      <c r="D1017" s="11"/>
    </row>
    <row r="1018" spans="3:4" x14ac:dyDescent="0.2">
      <c r="C1018" s="11"/>
      <c r="D1018" s="11"/>
    </row>
    <row r="1019" spans="3:4" x14ac:dyDescent="0.2">
      <c r="C1019" s="11"/>
      <c r="D1019" s="11"/>
    </row>
    <row r="1020" spans="3:4" x14ac:dyDescent="0.2">
      <c r="C1020" s="11"/>
      <c r="D1020" s="11"/>
    </row>
    <row r="1021" spans="3:4" x14ac:dyDescent="0.2">
      <c r="C1021" s="11"/>
      <c r="D1021" s="11"/>
    </row>
    <row r="1022" spans="3:4" x14ac:dyDescent="0.2">
      <c r="C1022" s="11"/>
      <c r="D1022" s="11"/>
    </row>
    <row r="1023" spans="3:4" x14ac:dyDescent="0.2">
      <c r="C1023" s="11"/>
      <c r="D1023" s="11"/>
    </row>
    <row r="1024" spans="3:4" x14ac:dyDescent="0.2">
      <c r="C1024" s="11"/>
      <c r="D1024" s="11"/>
    </row>
    <row r="1025" spans="3:4" x14ac:dyDescent="0.2">
      <c r="C1025" s="11"/>
      <c r="D1025" s="11"/>
    </row>
    <row r="1026" spans="3:4" x14ac:dyDescent="0.2">
      <c r="C1026" s="11"/>
      <c r="D1026" s="11"/>
    </row>
    <row r="1027" spans="3:4" x14ac:dyDescent="0.2">
      <c r="C1027" s="11"/>
      <c r="D1027" s="11"/>
    </row>
    <row r="1028" spans="3:4" x14ac:dyDescent="0.2">
      <c r="C1028" s="11"/>
      <c r="D1028" s="11"/>
    </row>
    <row r="1029" spans="3:4" x14ac:dyDescent="0.2">
      <c r="C1029" s="11"/>
      <c r="D1029" s="11"/>
    </row>
    <row r="1030" spans="3:4" x14ac:dyDescent="0.2">
      <c r="C1030" s="11"/>
      <c r="D1030" s="11"/>
    </row>
    <row r="1031" spans="3:4" x14ac:dyDescent="0.2">
      <c r="C1031" s="11"/>
      <c r="D1031" s="11"/>
    </row>
    <row r="1032" spans="3:4" x14ac:dyDescent="0.2">
      <c r="C1032" s="11"/>
      <c r="D1032" s="11"/>
    </row>
    <row r="1033" spans="3:4" x14ac:dyDescent="0.2">
      <c r="C1033" s="11"/>
      <c r="D1033" s="11"/>
    </row>
    <row r="1034" spans="3:4" x14ac:dyDescent="0.2">
      <c r="C1034" s="11"/>
      <c r="D1034" s="11"/>
    </row>
    <row r="1035" spans="3:4" x14ac:dyDescent="0.2">
      <c r="C1035" s="11"/>
      <c r="D1035" s="11"/>
    </row>
    <row r="1036" spans="3:4" x14ac:dyDescent="0.2">
      <c r="C1036" s="11"/>
      <c r="D1036" s="11"/>
    </row>
    <row r="1037" spans="3:4" x14ac:dyDescent="0.2">
      <c r="C1037" s="11"/>
      <c r="D1037" s="11"/>
    </row>
    <row r="1038" spans="3:4" x14ac:dyDescent="0.2">
      <c r="C1038" s="11"/>
      <c r="D1038" s="11"/>
    </row>
    <row r="1039" spans="3:4" x14ac:dyDescent="0.2">
      <c r="C1039" s="11"/>
      <c r="D1039" s="11"/>
    </row>
    <row r="1040" spans="3:4" x14ac:dyDescent="0.2">
      <c r="C1040" s="11"/>
      <c r="D1040" s="11"/>
    </row>
    <row r="1041" spans="3:4" x14ac:dyDescent="0.2">
      <c r="C1041" s="11"/>
      <c r="D1041" s="11"/>
    </row>
    <row r="1042" spans="3:4" x14ac:dyDescent="0.2">
      <c r="C1042" s="11"/>
      <c r="D1042" s="11"/>
    </row>
    <row r="1043" spans="3:4" x14ac:dyDescent="0.2">
      <c r="C1043" s="11"/>
      <c r="D1043" s="11"/>
    </row>
    <row r="1044" spans="3:4" x14ac:dyDescent="0.2">
      <c r="C1044" s="11"/>
      <c r="D1044" s="11"/>
    </row>
    <row r="1045" spans="3:4" x14ac:dyDescent="0.2">
      <c r="C1045" s="11"/>
      <c r="D1045" s="11"/>
    </row>
    <row r="1046" spans="3:4" x14ac:dyDescent="0.2">
      <c r="C1046" s="11"/>
      <c r="D1046" s="11"/>
    </row>
    <row r="1047" spans="3:4" x14ac:dyDescent="0.2">
      <c r="C1047" s="11"/>
      <c r="D1047" s="11"/>
    </row>
    <row r="1048" spans="3:4" x14ac:dyDescent="0.2">
      <c r="C1048" s="11"/>
      <c r="D1048" s="11"/>
    </row>
    <row r="1049" spans="3:4" x14ac:dyDescent="0.2">
      <c r="C1049" s="11"/>
      <c r="D1049" s="11"/>
    </row>
    <row r="1050" spans="3:4" x14ac:dyDescent="0.2">
      <c r="C1050" s="11"/>
      <c r="D1050" s="11"/>
    </row>
    <row r="1051" spans="3:4" x14ac:dyDescent="0.2">
      <c r="C1051" s="11"/>
      <c r="D1051" s="11"/>
    </row>
    <row r="1052" spans="3:4" x14ac:dyDescent="0.2">
      <c r="C1052" s="11"/>
      <c r="D1052" s="11"/>
    </row>
    <row r="1053" spans="3:4" x14ac:dyDescent="0.2">
      <c r="C1053" s="11"/>
      <c r="D1053" s="11"/>
    </row>
    <row r="1054" spans="3:4" x14ac:dyDescent="0.2">
      <c r="C1054" s="11"/>
      <c r="D1054" s="11"/>
    </row>
    <row r="1055" spans="3:4" x14ac:dyDescent="0.2">
      <c r="C1055" s="11"/>
      <c r="D1055" s="11"/>
    </row>
    <row r="1056" spans="3:4" x14ac:dyDescent="0.2">
      <c r="C1056" s="11"/>
      <c r="D1056" s="11"/>
    </row>
    <row r="1057" spans="3:4" x14ac:dyDescent="0.2">
      <c r="C1057" s="11"/>
      <c r="D1057" s="11"/>
    </row>
    <row r="1058" spans="3:4" x14ac:dyDescent="0.2">
      <c r="C1058" s="11"/>
      <c r="D1058" s="11"/>
    </row>
    <row r="1059" spans="3:4" x14ac:dyDescent="0.2">
      <c r="C1059" s="11"/>
      <c r="D1059" s="11"/>
    </row>
    <row r="1060" spans="3:4" x14ac:dyDescent="0.2">
      <c r="C1060" s="11"/>
      <c r="D1060" s="11"/>
    </row>
    <row r="1061" spans="3:4" x14ac:dyDescent="0.2">
      <c r="C1061" s="11"/>
      <c r="D1061" s="11"/>
    </row>
    <row r="1062" spans="3:4" x14ac:dyDescent="0.2">
      <c r="C1062" s="11"/>
      <c r="D1062" s="11"/>
    </row>
    <row r="1063" spans="3:4" x14ac:dyDescent="0.2">
      <c r="C1063" s="11"/>
      <c r="D1063" s="11"/>
    </row>
    <row r="1064" spans="3:4" x14ac:dyDescent="0.2">
      <c r="C1064" s="11"/>
      <c r="D1064" s="11"/>
    </row>
    <row r="1065" spans="3:4" x14ac:dyDescent="0.2">
      <c r="C1065" s="11"/>
      <c r="D1065" s="11"/>
    </row>
    <row r="1066" spans="3:4" x14ac:dyDescent="0.2">
      <c r="C1066" s="11"/>
      <c r="D1066" s="11"/>
    </row>
    <row r="1067" spans="3:4" x14ac:dyDescent="0.2">
      <c r="C1067" s="11"/>
      <c r="D1067" s="11"/>
    </row>
    <row r="1068" spans="3:4" x14ac:dyDescent="0.2">
      <c r="C1068" s="11"/>
      <c r="D1068" s="11"/>
    </row>
    <row r="1069" spans="3:4" x14ac:dyDescent="0.2">
      <c r="C1069" s="11"/>
      <c r="D1069" s="11"/>
    </row>
    <row r="1070" spans="3:4" x14ac:dyDescent="0.2">
      <c r="C1070" s="11"/>
      <c r="D1070" s="11"/>
    </row>
    <row r="1071" spans="3:4" x14ac:dyDescent="0.2">
      <c r="C1071" s="11"/>
      <c r="D1071" s="11"/>
    </row>
    <row r="1072" spans="3:4" x14ac:dyDescent="0.2">
      <c r="C1072" s="11"/>
      <c r="D1072" s="11"/>
    </row>
    <row r="1073" spans="3:4" x14ac:dyDescent="0.2">
      <c r="C1073" s="11"/>
      <c r="D1073" s="11"/>
    </row>
    <row r="1074" spans="3:4" x14ac:dyDescent="0.2">
      <c r="C1074" s="11"/>
      <c r="D1074" s="11"/>
    </row>
    <row r="1075" spans="3:4" x14ac:dyDescent="0.2">
      <c r="C1075" s="11"/>
      <c r="D1075" s="11"/>
    </row>
    <row r="1076" spans="3:4" x14ac:dyDescent="0.2">
      <c r="C1076" s="11"/>
      <c r="D1076" s="11"/>
    </row>
    <row r="1077" spans="3:4" x14ac:dyDescent="0.2">
      <c r="C1077" s="11"/>
      <c r="D1077" s="11"/>
    </row>
    <row r="1078" spans="3:4" x14ac:dyDescent="0.2">
      <c r="C1078" s="11"/>
      <c r="D1078" s="11"/>
    </row>
    <row r="1079" spans="3:4" x14ac:dyDescent="0.2">
      <c r="C1079" s="11"/>
      <c r="D1079" s="11"/>
    </row>
    <row r="1080" spans="3:4" x14ac:dyDescent="0.2">
      <c r="C1080" s="11"/>
      <c r="D1080" s="11"/>
    </row>
    <row r="1081" spans="3:4" x14ac:dyDescent="0.2">
      <c r="C1081" s="11"/>
      <c r="D1081" s="11"/>
    </row>
    <row r="1082" spans="3:4" x14ac:dyDescent="0.2">
      <c r="C1082" s="11"/>
      <c r="D1082" s="11"/>
    </row>
    <row r="1083" spans="3:4" x14ac:dyDescent="0.2">
      <c r="C1083" s="11"/>
      <c r="D1083" s="11"/>
    </row>
    <row r="1084" spans="3:4" x14ac:dyDescent="0.2">
      <c r="C1084" s="11"/>
      <c r="D1084" s="11"/>
    </row>
    <row r="1085" spans="3:4" x14ac:dyDescent="0.2">
      <c r="C1085" s="11"/>
      <c r="D1085" s="11"/>
    </row>
    <row r="1086" spans="3:4" x14ac:dyDescent="0.2">
      <c r="C1086" s="11"/>
      <c r="D1086" s="11"/>
    </row>
    <row r="1087" spans="3:4" x14ac:dyDescent="0.2">
      <c r="C1087" s="11"/>
      <c r="D1087" s="11"/>
    </row>
    <row r="1088" spans="3:4" x14ac:dyDescent="0.2">
      <c r="C1088" s="11"/>
      <c r="D1088" s="11"/>
    </row>
    <row r="1089" spans="3:4" x14ac:dyDescent="0.2">
      <c r="C1089" s="11"/>
      <c r="D1089" s="11"/>
    </row>
    <row r="1090" spans="3:4" x14ac:dyDescent="0.2">
      <c r="C1090" s="11"/>
      <c r="D1090" s="11"/>
    </row>
    <row r="1091" spans="3:4" x14ac:dyDescent="0.2">
      <c r="C1091" s="11"/>
      <c r="D1091" s="11"/>
    </row>
    <row r="1092" spans="3:4" x14ac:dyDescent="0.2">
      <c r="C1092" s="11"/>
      <c r="D1092" s="11"/>
    </row>
    <row r="1093" spans="3:4" x14ac:dyDescent="0.2">
      <c r="C1093" s="11"/>
      <c r="D1093" s="11"/>
    </row>
    <row r="1094" spans="3:4" x14ac:dyDescent="0.2">
      <c r="C1094" s="11"/>
      <c r="D1094" s="11"/>
    </row>
    <row r="1095" spans="3:4" x14ac:dyDescent="0.2">
      <c r="C1095" s="11"/>
      <c r="D1095" s="11"/>
    </row>
    <row r="1096" spans="3:4" x14ac:dyDescent="0.2">
      <c r="C1096" s="11"/>
      <c r="D1096" s="11"/>
    </row>
    <row r="1097" spans="3:4" x14ac:dyDescent="0.2">
      <c r="C1097" s="11"/>
      <c r="D1097" s="11"/>
    </row>
    <row r="1098" spans="3:4" x14ac:dyDescent="0.2">
      <c r="C1098" s="11"/>
      <c r="D1098" s="11"/>
    </row>
    <row r="1099" spans="3:4" x14ac:dyDescent="0.2">
      <c r="C1099" s="11"/>
      <c r="D1099" s="11"/>
    </row>
    <row r="1100" spans="3:4" x14ac:dyDescent="0.2">
      <c r="C1100" s="11"/>
      <c r="D1100" s="11"/>
    </row>
    <row r="1101" spans="3:4" x14ac:dyDescent="0.2">
      <c r="C1101" s="11"/>
      <c r="D1101" s="11"/>
    </row>
    <row r="1102" spans="3:4" x14ac:dyDescent="0.2">
      <c r="C1102" s="11"/>
      <c r="D1102" s="11"/>
    </row>
    <row r="1103" spans="3:4" x14ac:dyDescent="0.2">
      <c r="C1103" s="11"/>
      <c r="D1103" s="11"/>
    </row>
    <row r="1104" spans="3:4" x14ac:dyDescent="0.2">
      <c r="C1104" s="11"/>
      <c r="D1104" s="11"/>
    </row>
    <row r="1105" spans="3:4" x14ac:dyDescent="0.2">
      <c r="C1105" s="11"/>
      <c r="D1105" s="11"/>
    </row>
    <row r="1106" spans="3:4" x14ac:dyDescent="0.2">
      <c r="C1106" s="11"/>
      <c r="D1106" s="11"/>
    </row>
    <row r="1107" spans="3:4" x14ac:dyDescent="0.2">
      <c r="C1107" s="11"/>
      <c r="D1107" s="11"/>
    </row>
    <row r="1108" spans="3:4" x14ac:dyDescent="0.2">
      <c r="C1108" s="11"/>
      <c r="D1108" s="11"/>
    </row>
    <row r="1109" spans="3:4" x14ac:dyDescent="0.2">
      <c r="C1109" s="11"/>
      <c r="D1109" s="11"/>
    </row>
    <row r="1110" spans="3:4" x14ac:dyDescent="0.2">
      <c r="C1110" s="11"/>
      <c r="D1110" s="11"/>
    </row>
    <row r="1111" spans="3:4" x14ac:dyDescent="0.2">
      <c r="C1111" s="11"/>
      <c r="D1111" s="11"/>
    </row>
    <row r="1112" spans="3:4" x14ac:dyDescent="0.2">
      <c r="C1112" s="11"/>
      <c r="D1112" s="11"/>
    </row>
    <row r="1113" spans="3:4" x14ac:dyDescent="0.2">
      <c r="C1113" s="11"/>
      <c r="D1113" s="11"/>
    </row>
    <row r="1114" spans="3:4" x14ac:dyDescent="0.2">
      <c r="C1114" s="11"/>
      <c r="D1114" s="11"/>
    </row>
    <row r="1115" spans="3:4" x14ac:dyDescent="0.2">
      <c r="C1115" s="11"/>
      <c r="D1115" s="11"/>
    </row>
    <row r="1116" spans="3:4" x14ac:dyDescent="0.2">
      <c r="C1116" s="11"/>
      <c r="D1116" s="11"/>
    </row>
    <row r="1117" spans="3:4" x14ac:dyDescent="0.2">
      <c r="C1117" s="11"/>
      <c r="D1117" s="11"/>
    </row>
    <row r="1118" spans="3:4" x14ac:dyDescent="0.2">
      <c r="C1118" s="11"/>
      <c r="D1118" s="11"/>
    </row>
    <row r="1119" spans="3:4" x14ac:dyDescent="0.2">
      <c r="C1119" s="11"/>
      <c r="D1119" s="11"/>
    </row>
    <row r="1120" spans="3:4" x14ac:dyDescent="0.2">
      <c r="C1120" s="11"/>
      <c r="D1120" s="11"/>
    </row>
    <row r="1121" spans="3:4" x14ac:dyDescent="0.2">
      <c r="C1121" s="11"/>
      <c r="D1121" s="11"/>
    </row>
    <row r="1122" spans="3:4" x14ac:dyDescent="0.2">
      <c r="C1122" s="11"/>
      <c r="D1122" s="11"/>
    </row>
    <row r="1123" spans="3:4" x14ac:dyDescent="0.2">
      <c r="C1123" s="11"/>
      <c r="D1123" s="11"/>
    </row>
    <row r="1124" spans="3:4" x14ac:dyDescent="0.2">
      <c r="C1124" s="11"/>
      <c r="D1124" s="11"/>
    </row>
    <row r="1125" spans="3:4" x14ac:dyDescent="0.2">
      <c r="C1125" s="11"/>
      <c r="D1125" s="11"/>
    </row>
    <row r="1126" spans="3:4" x14ac:dyDescent="0.2">
      <c r="C1126" s="11"/>
      <c r="D1126" s="11"/>
    </row>
    <row r="1127" spans="3:4" x14ac:dyDescent="0.2">
      <c r="C1127" s="11"/>
      <c r="D1127" s="11"/>
    </row>
    <row r="1128" spans="3:4" x14ac:dyDescent="0.2">
      <c r="C1128" s="11"/>
      <c r="D1128" s="11"/>
    </row>
    <row r="1129" spans="3:4" x14ac:dyDescent="0.2">
      <c r="C1129" s="11"/>
      <c r="D1129" s="11"/>
    </row>
    <row r="1130" spans="3:4" x14ac:dyDescent="0.2">
      <c r="C1130" s="11"/>
      <c r="D1130" s="11"/>
    </row>
    <row r="1131" spans="3:4" x14ac:dyDescent="0.2">
      <c r="C1131" s="11"/>
      <c r="D1131" s="11"/>
    </row>
    <row r="1132" spans="3:4" x14ac:dyDescent="0.2">
      <c r="C1132" s="11"/>
      <c r="D1132" s="11"/>
    </row>
    <row r="1133" spans="3:4" x14ac:dyDescent="0.2">
      <c r="C1133" s="11"/>
      <c r="D1133" s="11"/>
    </row>
    <row r="1134" spans="3:4" x14ac:dyDescent="0.2">
      <c r="C1134" s="11"/>
      <c r="D1134" s="11"/>
    </row>
    <row r="1135" spans="3:4" x14ac:dyDescent="0.2">
      <c r="C1135" s="11"/>
      <c r="D1135" s="11"/>
    </row>
    <row r="1136" spans="3:4" x14ac:dyDescent="0.2">
      <c r="C1136" s="11"/>
      <c r="D1136" s="11"/>
    </row>
    <row r="1137" spans="3:4" x14ac:dyDescent="0.2">
      <c r="C1137" s="11"/>
      <c r="D1137" s="11"/>
    </row>
    <row r="1138" spans="3:4" x14ac:dyDescent="0.2">
      <c r="C1138" s="11"/>
      <c r="D1138" s="11"/>
    </row>
    <row r="1139" spans="3:4" x14ac:dyDescent="0.2">
      <c r="C1139" s="11"/>
      <c r="D1139" s="11"/>
    </row>
    <row r="1140" spans="3:4" x14ac:dyDescent="0.2">
      <c r="C1140" s="11"/>
      <c r="D1140" s="11"/>
    </row>
    <row r="1141" spans="3:4" x14ac:dyDescent="0.2">
      <c r="C1141" s="11"/>
      <c r="D1141" s="11"/>
    </row>
    <row r="1142" spans="3:4" x14ac:dyDescent="0.2">
      <c r="C1142" s="11"/>
      <c r="D1142" s="11"/>
    </row>
    <row r="1143" spans="3:4" x14ac:dyDescent="0.2">
      <c r="C1143" s="11"/>
      <c r="D1143" s="11"/>
    </row>
    <row r="1144" spans="3:4" x14ac:dyDescent="0.2">
      <c r="C1144" s="11"/>
      <c r="D1144" s="11"/>
    </row>
    <row r="1145" spans="3:4" x14ac:dyDescent="0.2">
      <c r="C1145" s="11"/>
      <c r="D1145" s="11"/>
    </row>
    <row r="1146" spans="3:4" x14ac:dyDescent="0.2">
      <c r="C1146" s="11"/>
      <c r="D1146" s="11"/>
    </row>
    <row r="1147" spans="3:4" x14ac:dyDescent="0.2">
      <c r="C1147" s="11"/>
      <c r="D1147" s="11"/>
    </row>
    <row r="1148" spans="3:4" x14ac:dyDescent="0.2">
      <c r="C1148" s="11"/>
      <c r="D1148" s="11"/>
    </row>
    <row r="1149" spans="3:4" x14ac:dyDescent="0.2">
      <c r="C1149" s="11"/>
      <c r="D1149" s="11"/>
    </row>
    <row r="1150" spans="3:4" x14ac:dyDescent="0.2">
      <c r="C1150" s="11"/>
      <c r="D1150" s="11"/>
    </row>
    <row r="1151" spans="3:4" x14ac:dyDescent="0.2">
      <c r="C1151" s="11"/>
      <c r="D1151" s="11"/>
    </row>
    <row r="1152" spans="3:4" x14ac:dyDescent="0.2">
      <c r="C1152" s="11"/>
      <c r="D1152" s="11"/>
    </row>
    <row r="1153" spans="3:4" x14ac:dyDescent="0.2">
      <c r="C1153" s="11"/>
      <c r="D1153" s="11"/>
    </row>
    <row r="1154" spans="3:4" x14ac:dyDescent="0.2">
      <c r="C1154" s="11"/>
      <c r="D1154" s="11"/>
    </row>
    <row r="1155" spans="3:4" x14ac:dyDescent="0.2">
      <c r="C1155" s="11"/>
      <c r="D1155" s="11"/>
    </row>
    <row r="1156" spans="3:4" x14ac:dyDescent="0.2">
      <c r="C1156" s="11"/>
      <c r="D1156" s="11"/>
    </row>
    <row r="1157" spans="3:4" x14ac:dyDescent="0.2">
      <c r="C1157" s="11"/>
      <c r="D1157" s="11"/>
    </row>
    <row r="1158" spans="3:4" x14ac:dyDescent="0.2">
      <c r="C1158" s="11"/>
      <c r="D1158" s="11"/>
    </row>
    <row r="1159" spans="3:4" x14ac:dyDescent="0.2">
      <c r="C1159" s="11"/>
      <c r="D1159" s="11"/>
    </row>
    <row r="1160" spans="3:4" x14ac:dyDescent="0.2">
      <c r="C1160" s="11"/>
      <c r="D1160" s="11"/>
    </row>
    <row r="1161" spans="3:4" x14ac:dyDescent="0.2">
      <c r="C1161" s="11"/>
      <c r="D1161" s="11"/>
    </row>
    <row r="1162" spans="3:4" x14ac:dyDescent="0.2">
      <c r="C1162" s="11"/>
      <c r="D1162" s="11"/>
    </row>
    <row r="1163" spans="3:4" x14ac:dyDescent="0.2">
      <c r="C1163" s="11"/>
      <c r="D1163" s="11"/>
    </row>
    <row r="1164" spans="3:4" x14ac:dyDescent="0.2">
      <c r="C1164" s="11"/>
      <c r="D1164" s="11"/>
    </row>
    <row r="1165" spans="3:4" x14ac:dyDescent="0.2">
      <c r="C1165" s="11"/>
      <c r="D1165" s="11"/>
    </row>
    <row r="1166" spans="3:4" x14ac:dyDescent="0.2">
      <c r="C1166" s="11"/>
      <c r="D1166" s="11"/>
    </row>
    <row r="1167" spans="3:4" x14ac:dyDescent="0.2">
      <c r="C1167" s="11"/>
      <c r="D1167" s="11"/>
    </row>
    <row r="1168" spans="3:4" x14ac:dyDescent="0.2">
      <c r="C1168" s="11"/>
      <c r="D1168" s="11"/>
    </row>
    <row r="1169" spans="3:4" x14ac:dyDescent="0.2">
      <c r="C1169" s="11"/>
      <c r="D1169" s="11"/>
    </row>
    <row r="1170" spans="3:4" x14ac:dyDescent="0.2">
      <c r="C1170" s="11"/>
      <c r="D1170" s="11"/>
    </row>
    <row r="1171" spans="3:4" x14ac:dyDescent="0.2">
      <c r="C1171" s="11"/>
      <c r="D1171" s="11"/>
    </row>
    <row r="1172" spans="3:4" x14ac:dyDescent="0.2">
      <c r="C1172" s="11"/>
      <c r="D1172" s="11"/>
    </row>
    <row r="1173" spans="3:4" x14ac:dyDescent="0.2">
      <c r="C1173" s="11"/>
      <c r="D1173" s="11"/>
    </row>
    <row r="1174" spans="3:4" x14ac:dyDescent="0.2">
      <c r="C1174" s="11"/>
      <c r="D1174" s="11"/>
    </row>
    <row r="1175" spans="3:4" x14ac:dyDescent="0.2">
      <c r="C1175" s="11"/>
      <c r="D1175" s="11"/>
    </row>
    <row r="1176" spans="3:4" x14ac:dyDescent="0.2">
      <c r="C1176" s="11"/>
      <c r="D1176" s="11"/>
    </row>
    <row r="1177" spans="3:4" x14ac:dyDescent="0.2">
      <c r="C1177" s="11"/>
      <c r="D1177" s="11"/>
    </row>
    <row r="1178" spans="3:4" x14ac:dyDescent="0.2">
      <c r="C1178" s="11"/>
      <c r="D1178" s="11"/>
    </row>
    <row r="1179" spans="3:4" x14ac:dyDescent="0.2">
      <c r="C1179" s="11"/>
      <c r="D1179" s="11"/>
    </row>
    <row r="1180" spans="3:4" x14ac:dyDescent="0.2">
      <c r="C1180" s="11"/>
      <c r="D1180" s="11"/>
    </row>
    <row r="1181" spans="3:4" x14ac:dyDescent="0.2">
      <c r="C1181" s="11"/>
      <c r="D1181" s="11"/>
    </row>
    <row r="1182" spans="3:4" x14ac:dyDescent="0.2">
      <c r="C1182" s="11"/>
      <c r="D1182" s="11"/>
    </row>
    <row r="1183" spans="3:4" x14ac:dyDescent="0.2">
      <c r="C1183" s="11"/>
      <c r="D1183" s="11"/>
    </row>
    <row r="1184" spans="3:4" x14ac:dyDescent="0.2">
      <c r="C1184" s="11"/>
      <c r="D1184" s="11"/>
    </row>
    <row r="1185" spans="3:4" x14ac:dyDescent="0.2">
      <c r="C1185" s="11"/>
      <c r="D1185" s="11"/>
    </row>
    <row r="1186" spans="3:4" x14ac:dyDescent="0.2">
      <c r="C1186" s="11"/>
      <c r="D1186" s="11"/>
    </row>
    <row r="1187" spans="3:4" x14ac:dyDescent="0.2">
      <c r="C1187" s="11"/>
      <c r="D1187" s="11"/>
    </row>
    <row r="1188" spans="3:4" x14ac:dyDescent="0.2">
      <c r="C1188" s="11"/>
      <c r="D1188" s="11"/>
    </row>
    <row r="1189" spans="3:4" x14ac:dyDescent="0.2">
      <c r="C1189" s="11"/>
      <c r="D1189" s="11"/>
    </row>
    <row r="1190" spans="3:4" x14ac:dyDescent="0.2">
      <c r="C1190" s="11"/>
      <c r="D1190" s="11"/>
    </row>
    <row r="1191" spans="3:4" x14ac:dyDescent="0.2">
      <c r="C1191" s="11"/>
      <c r="D1191" s="11"/>
    </row>
    <row r="1192" spans="3:4" x14ac:dyDescent="0.2">
      <c r="C1192" s="11"/>
      <c r="D1192" s="11"/>
    </row>
    <row r="1193" spans="3:4" x14ac:dyDescent="0.2">
      <c r="C1193" s="11"/>
      <c r="D1193" s="11"/>
    </row>
    <row r="1194" spans="3:4" x14ac:dyDescent="0.2">
      <c r="C1194" s="11"/>
      <c r="D1194" s="11"/>
    </row>
    <row r="1195" spans="3:4" x14ac:dyDescent="0.2">
      <c r="C1195" s="11"/>
      <c r="D1195" s="11"/>
    </row>
    <row r="1196" spans="3:4" x14ac:dyDescent="0.2">
      <c r="C1196" s="11"/>
      <c r="D1196" s="11"/>
    </row>
    <row r="1197" spans="3:4" x14ac:dyDescent="0.2">
      <c r="C1197" s="11"/>
      <c r="D1197" s="11"/>
    </row>
    <row r="1198" spans="3:4" x14ac:dyDescent="0.2">
      <c r="C1198" s="11"/>
      <c r="D1198" s="11"/>
    </row>
    <row r="1199" spans="3:4" x14ac:dyDescent="0.2">
      <c r="C1199" s="11"/>
      <c r="D1199" s="11"/>
    </row>
    <row r="1200" spans="3:4" x14ac:dyDescent="0.2">
      <c r="C1200" s="11"/>
      <c r="D1200" s="11"/>
    </row>
    <row r="1201" spans="3:4" x14ac:dyDescent="0.2">
      <c r="C1201" s="11"/>
      <c r="D1201" s="11"/>
    </row>
    <row r="1202" spans="3:4" x14ac:dyDescent="0.2">
      <c r="C1202" s="11"/>
      <c r="D1202" s="11"/>
    </row>
    <row r="1203" spans="3:4" x14ac:dyDescent="0.2">
      <c r="C1203" s="11"/>
      <c r="D1203" s="11"/>
    </row>
    <row r="1204" spans="3:4" x14ac:dyDescent="0.2">
      <c r="C1204" s="11"/>
      <c r="D1204" s="11"/>
    </row>
    <row r="1205" spans="3:4" x14ac:dyDescent="0.2">
      <c r="C1205" s="11"/>
      <c r="D1205" s="11"/>
    </row>
    <row r="1206" spans="3:4" x14ac:dyDescent="0.2">
      <c r="C1206" s="11"/>
      <c r="D1206" s="11"/>
    </row>
    <row r="1207" spans="3:4" x14ac:dyDescent="0.2">
      <c r="C1207" s="11"/>
      <c r="D1207" s="11"/>
    </row>
    <row r="1208" spans="3:4" x14ac:dyDescent="0.2">
      <c r="C1208" s="11"/>
      <c r="D1208" s="11"/>
    </row>
    <row r="1209" spans="3:4" x14ac:dyDescent="0.2">
      <c r="C1209" s="11"/>
      <c r="D1209" s="11"/>
    </row>
    <row r="1210" spans="3:4" x14ac:dyDescent="0.2">
      <c r="C1210" s="11"/>
      <c r="D1210" s="11"/>
    </row>
    <row r="1211" spans="3:4" x14ac:dyDescent="0.2">
      <c r="C1211" s="11"/>
      <c r="D1211" s="11"/>
    </row>
    <row r="1212" spans="3:4" x14ac:dyDescent="0.2">
      <c r="C1212" s="11"/>
      <c r="D1212" s="11"/>
    </row>
    <row r="1213" spans="3:4" x14ac:dyDescent="0.2">
      <c r="C1213" s="11"/>
      <c r="D1213" s="11"/>
    </row>
    <row r="1214" spans="3:4" x14ac:dyDescent="0.2">
      <c r="C1214" s="11"/>
      <c r="D1214" s="11"/>
    </row>
    <row r="1215" spans="3:4" x14ac:dyDescent="0.2">
      <c r="C1215" s="11"/>
      <c r="D1215" s="11"/>
    </row>
    <row r="1216" spans="3:4" x14ac:dyDescent="0.2">
      <c r="C1216" s="11"/>
      <c r="D1216" s="11"/>
    </row>
    <row r="1217" spans="3:4" x14ac:dyDescent="0.2">
      <c r="C1217" s="11"/>
      <c r="D1217" s="11"/>
    </row>
    <row r="1218" spans="3:4" x14ac:dyDescent="0.2">
      <c r="C1218" s="11"/>
      <c r="D1218" s="11"/>
    </row>
    <row r="1219" spans="3:4" x14ac:dyDescent="0.2">
      <c r="C1219" s="11"/>
      <c r="D1219" s="11"/>
    </row>
    <row r="1220" spans="3:4" x14ac:dyDescent="0.2">
      <c r="C1220" s="11"/>
      <c r="D1220" s="11"/>
    </row>
    <row r="1221" spans="3:4" x14ac:dyDescent="0.2">
      <c r="C1221" s="11"/>
      <c r="D1221" s="11"/>
    </row>
    <row r="1222" spans="3:4" x14ac:dyDescent="0.2">
      <c r="C1222" s="11"/>
      <c r="D1222" s="11"/>
    </row>
    <row r="1223" spans="3:4" x14ac:dyDescent="0.2">
      <c r="C1223" s="11"/>
      <c r="D1223" s="11"/>
    </row>
    <row r="1224" spans="3:4" x14ac:dyDescent="0.2">
      <c r="C1224" s="11"/>
      <c r="D1224" s="11"/>
    </row>
    <row r="1225" spans="3:4" x14ac:dyDescent="0.2">
      <c r="C1225" s="11"/>
      <c r="D1225" s="11"/>
    </row>
    <row r="1226" spans="3:4" x14ac:dyDescent="0.2">
      <c r="C1226" s="11"/>
      <c r="D1226" s="11"/>
    </row>
    <row r="1227" spans="3:4" x14ac:dyDescent="0.2">
      <c r="C1227" s="11"/>
      <c r="D1227" s="11"/>
    </row>
    <row r="1228" spans="3:4" x14ac:dyDescent="0.2">
      <c r="C1228" s="11"/>
      <c r="D1228" s="11"/>
    </row>
    <row r="1229" spans="3:4" x14ac:dyDescent="0.2">
      <c r="C1229" s="11"/>
      <c r="D1229" s="11"/>
    </row>
    <row r="1230" spans="3:4" x14ac:dyDescent="0.2">
      <c r="C1230" s="11"/>
      <c r="D1230" s="11"/>
    </row>
    <row r="1231" spans="3:4" x14ac:dyDescent="0.2">
      <c r="C1231" s="11"/>
      <c r="D1231" s="11"/>
    </row>
    <row r="1232" spans="3:4" x14ac:dyDescent="0.2">
      <c r="C1232" s="11"/>
      <c r="D1232" s="11"/>
    </row>
    <row r="1233" spans="3:4" x14ac:dyDescent="0.2">
      <c r="C1233" s="11"/>
      <c r="D1233" s="11"/>
    </row>
    <row r="1234" spans="3:4" x14ac:dyDescent="0.2">
      <c r="C1234" s="11"/>
      <c r="D1234" s="11"/>
    </row>
    <row r="1235" spans="3:4" x14ac:dyDescent="0.2">
      <c r="C1235" s="11"/>
      <c r="D1235" s="11"/>
    </row>
    <row r="1236" spans="3:4" x14ac:dyDescent="0.2">
      <c r="C1236" s="11"/>
      <c r="D1236" s="11"/>
    </row>
    <row r="1237" spans="3:4" x14ac:dyDescent="0.2">
      <c r="C1237" s="11"/>
      <c r="D1237" s="11"/>
    </row>
    <row r="1238" spans="3:4" x14ac:dyDescent="0.2">
      <c r="C1238" s="11"/>
      <c r="D1238" s="11"/>
    </row>
    <row r="1239" spans="3:4" x14ac:dyDescent="0.2">
      <c r="C1239" s="11"/>
      <c r="D1239" s="11"/>
    </row>
    <row r="1240" spans="3:4" x14ac:dyDescent="0.2">
      <c r="C1240" s="11"/>
      <c r="D1240" s="11"/>
    </row>
    <row r="1241" spans="3:4" x14ac:dyDescent="0.2">
      <c r="C1241" s="11"/>
      <c r="D1241" s="11"/>
    </row>
    <row r="1242" spans="3:4" x14ac:dyDescent="0.2">
      <c r="C1242" s="11"/>
      <c r="D1242" s="11"/>
    </row>
    <row r="1243" spans="3:4" x14ac:dyDescent="0.2">
      <c r="C1243" s="11"/>
      <c r="D1243" s="11"/>
    </row>
    <row r="1244" spans="3:4" x14ac:dyDescent="0.2">
      <c r="C1244" s="11"/>
      <c r="D1244" s="11"/>
    </row>
    <row r="1245" spans="3:4" x14ac:dyDescent="0.2">
      <c r="C1245" s="11"/>
      <c r="D1245" s="11"/>
    </row>
    <row r="1246" spans="3:4" x14ac:dyDescent="0.2">
      <c r="C1246" s="11"/>
      <c r="D1246" s="11"/>
    </row>
    <row r="1247" spans="3:4" x14ac:dyDescent="0.2">
      <c r="C1247" s="11"/>
      <c r="D1247" s="11"/>
    </row>
    <row r="1248" spans="3:4" x14ac:dyDescent="0.2">
      <c r="C1248" s="11"/>
      <c r="D1248" s="11"/>
    </row>
    <row r="1249" spans="3:4" x14ac:dyDescent="0.2">
      <c r="C1249" s="11"/>
      <c r="D1249" s="11"/>
    </row>
    <row r="1250" spans="3:4" x14ac:dyDescent="0.2">
      <c r="C1250" s="11"/>
      <c r="D1250" s="11"/>
    </row>
    <row r="1251" spans="3:4" x14ac:dyDescent="0.2">
      <c r="C1251" s="11"/>
      <c r="D1251" s="11"/>
    </row>
    <row r="1252" spans="3:4" x14ac:dyDescent="0.2">
      <c r="C1252" s="11"/>
      <c r="D1252" s="11"/>
    </row>
    <row r="1253" spans="3:4" x14ac:dyDescent="0.2">
      <c r="C1253" s="11"/>
      <c r="D1253" s="11"/>
    </row>
    <row r="1254" spans="3:4" x14ac:dyDescent="0.2">
      <c r="C1254" s="11"/>
      <c r="D1254" s="11"/>
    </row>
    <row r="1255" spans="3:4" x14ac:dyDescent="0.2">
      <c r="C1255" s="11"/>
      <c r="D1255" s="11"/>
    </row>
    <row r="1256" spans="3:4" x14ac:dyDescent="0.2">
      <c r="C1256" s="11"/>
      <c r="D1256" s="11"/>
    </row>
    <row r="1257" spans="3:4" x14ac:dyDescent="0.2">
      <c r="C1257" s="11"/>
      <c r="D1257" s="11"/>
    </row>
    <row r="1258" spans="3:4" x14ac:dyDescent="0.2">
      <c r="C1258" s="11"/>
      <c r="D1258" s="11"/>
    </row>
    <row r="1259" spans="3:4" x14ac:dyDescent="0.2">
      <c r="C1259" s="11"/>
      <c r="D1259" s="11"/>
    </row>
    <row r="1260" spans="3:4" x14ac:dyDescent="0.2">
      <c r="C1260" s="11"/>
      <c r="D1260" s="11"/>
    </row>
    <row r="1261" spans="3:4" x14ac:dyDescent="0.2">
      <c r="C1261" s="11"/>
      <c r="D1261" s="11"/>
    </row>
    <row r="1262" spans="3:4" x14ac:dyDescent="0.2">
      <c r="C1262" s="11"/>
      <c r="D1262" s="11"/>
    </row>
    <row r="1263" spans="3:4" x14ac:dyDescent="0.2">
      <c r="C1263" s="11"/>
      <c r="D1263" s="11"/>
    </row>
    <row r="1264" spans="3:4" x14ac:dyDescent="0.2">
      <c r="C1264" s="11"/>
      <c r="D1264" s="11"/>
    </row>
    <row r="1265" spans="3:4" x14ac:dyDescent="0.2">
      <c r="C1265" s="11"/>
      <c r="D1265" s="11"/>
    </row>
    <row r="1266" spans="3:4" x14ac:dyDescent="0.2">
      <c r="C1266" s="11"/>
      <c r="D1266" s="11"/>
    </row>
    <row r="1267" spans="3:4" x14ac:dyDescent="0.2">
      <c r="C1267" s="11"/>
      <c r="D1267" s="11"/>
    </row>
    <row r="1268" spans="3:4" x14ac:dyDescent="0.2">
      <c r="C1268" s="11"/>
      <c r="D1268" s="11"/>
    </row>
    <row r="1269" spans="3:4" x14ac:dyDescent="0.2">
      <c r="C1269" s="11"/>
      <c r="D1269" s="11"/>
    </row>
    <row r="1270" spans="3:4" x14ac:dyDescent="0.2">
      <c r="C1270" s="11"/>
      <c r="D1270" s="11"/>
    </row>
    <row r="1271" spans="3:4" x14ac:dyDescent="0.2">
      <c r="C1271" s="11"/>
      <c r="D1271" s="11"/>
    </row>
    <row r="1272" spans="3:4" x14ac:dyDescent="0.2">
      <c r="C1272" s="11"/>
      <c r="D1272" s="11"/>
    </row>
    <row r="1273" spans="3:4" x14ac:dyDescent="0.2">
      <c r="C1273" s="11"/>
      <c r="D1273" s="11"/>
    </row>
    <row r="1274" spans="3:4" x14ac:dyDescent="0.2">
      <c r="C1274" s="11"/>
      <c r="D1274" s="11"/>
    </row>
    <row r="1275" spans="3:4" x14ac:dyDescent="0.2">
      <c r="C1275" s="11"/>
      <c r="D1275" s="11"/>
    </row>
    <row r="1276" spans="3:4" x14ac:dyDescent="0.2">
      <c r="C1276" s="11"/>
      <c r="D1276" s="11"/>
    </row>
    <row r="1277" spans="3:4" x14ac:dyDescent="0.2">
      <c r="C1277" s="11"/>
      <c r="D1277" s="11"/>
    </row>
    <row r="1278" spans="3:4" x14ac:dyDescent="0.2">
      <c r="C1278" s="11"/>
      <c r="D1278" s="11"/>
    </row>
    <row r="1279" spans="3:4" x14ac:dyDescent="0.2">
      <c r="C1279" s="11"/>
      <c r="D1279" s="11"/>
    </row>
    <row r="1280" spans="3:4" x14ac:dyDescent="0.2">
      <c r="C1280" s="11"/>
      <c r="D1280" s="11"/>
    </row>
    <row r="1281" spans="3:4" x14ac:dyDescent="0.2">
      <c r="C1281" s="11"/>
      <c r="D1281" s="11"/>
    </row>
    <row r="1282" spans="3:4" x14ac:dyDescent="0.2">
      <c r="C1282" s="11"/>
      <c r="D1282" s="11"/>
    </row>
    <row r="1283" spans="3:4" x14ac:dyDescent="0.2">
      <c r="C1283" s="11"/>
      <c r="D1283" s="11"/>
    </row>
    <row r="1284" spans="3:4" x14ac:dyDescent="0.2">
      <c r="C1284" s="11"/>
      <c r="D1284" s="11"/>
    </row>
    <row r="1285" spans="3:4" x14ac:dyDescent="0.2">
      <c r="C1285" s="11"/>
      <c r="D1285" s="11"/>
    </row>
    <row r="1286" spans="3:4" x14ac:dyDescent="0.2">
      <c r="C1286" s="11"/>
      <c r="D1286" s="11"/>
    </row>
    <row r="1287" spans="3:4" x14ac:dyDescent="0.2">
      <c r="C1287" s="11"/>
      <c r="D1287" s="11"/>
    </row>
    <row r="1288" spans="3:4" x14ac:dyDescent="0.2">
      <c r="C1288" s="11"/>
      <c r="D1288" s="11"/>
    </row>
    <row r="1289" spans="3:4" x14ac:dyDescent="0.2">
      <c r="C1289" s="11"/>
      <c r="D1289" s="11"/>
    </row>
    <row r="1290" spans="3:4" x14ac:dyDescent="0.2">
      <c r="C1290" s="11"/>
      <c r="D1290" s="11"/>
    </row>
    <row r="1291" spans="3:4" x14ac:dyDescent="0.2">
      <c r="C1291" s="11"/>
      <c r="D1291" s="11"/>
    </row>
    <row r="1292" spans="3:4" x14ac:dyDescent="0.2">
      <c r="C1292" s="11"/>
      <c r="D1292" s="11"/>
    </row>
    <row r="1293" spans="3:4" x14ac:dyDescent="0.2">
      <c r="C1293" s="11"/>
      <c r="D1293" s="11"/>
    </row>
    <row r="1294" spans="3:4" x14ac:dyDescent="0.2">
      <c r="C1294" s="11"/>
      <c r="D1294" s="11"/>
    </row>
    <row r="1295" spans="3:4" x14ac:dyDescent="0.2">
      <c r="C1295" s="11"/>
      <c r="D1295" s="11"/>
    </row>
    <row r="1296" spans="3:4" x14ac:dyDescent="0.2">
      <c r="C1296" s="11"/>
      <c r="D1296" s="11"/>
    </row>
    <row r="1297" spans="3:4" x14ac:dyDescent="0.2">
      <c r="C1297" s="11"/>
      <c r="D1297" s="11"/>
    </row>
    <row r="1298" spans="3:4" x14ac:dyDescent="0.2">
      <c r="C1298" s="11"/>
      <c r="D1298" s="11"/>
    </row>
    <row r="1299" spans="3:4" x14ac:dyDescent="0.2">
      <c r="C1299" s="11"/>
      <c r="D1299" s="11"/>
    </row>
    <row r="1300" spans="3:4" x14ac:dyDescent="0.2">
      <c r="C1300" s="11"/>
      <c r="D1300" s="11"/>
    </row>
    <row r="1301" spans="3:4" x14ac:dyDescent="0.2">
      <c r="C1301" s="11"/>
      <c r="D1301" s="11"/>
    </row>
    <row r="1302" spans="3:4" x14ac:dyDescent="0.2">
      <c r="C1302" s="11"/>
      <c r="D1302" s="11"/>
    </row>
    <row r="1303" spans="3:4" x14ac:dyDescent="0.2">
      <c r="C1303" s="11"/>
      <c r="D1303" s="11"/>
    </row>
    <row r="1304" spans="3:4" x14ac:dyDescent="0.2">
      <c r="C1304" s="11"/>
      <c r="D1304" s="11"/>
    </row>
    <row r="1305" spans="3:4" x14ac:dyDescent="0.2">
      <c r="C1305" s="11"/>
      <c r="D1305" s="11"/>
    </row>
    <row r="1306" spans="3:4" x14ac:dyDescent="0.2">
      <c r="C1306" s="11"/>
      <c r="D1306" s="11"/>
    </row>
    <row r="1307" spans="3:4" x14ac:dyDescent="0.2">
      <c r="C1307" s="11"/>
      <c r="D1307" s="11"/>
    </row>
    <row r="1308" spans="3:4" x14ac:dyDescent="0.2">
      <c r="C1308" s="11"/>
      <c r="D1308" s="11"/>
    </row>
    <row r="1309" spans="3:4" x14ac:dyDescent="0.2">
      <c r="C1309" s="11"/>
      <c r="D1309" s="11"/>
    </row>
    <row r="1310" spans="3:4" x14ac:dyDescent="0.2">
      <c r="C1310" s="11"/>
      <c r="D1310" s="11"/>
    </row>
    <row r="1311" spans="3:4" x14ac:dyDescent="0.2">
      <c r="C1311" s="11"/>
      <c r="D1311" s="11"/>
    </row>
    <row r="1312" spans="3:4" x14ac:dyDescent="0.2">
      <c r="C1312" s="11"/>
      <c r="D1312" s="11"/>
    </row>
    <row r="1313" spans="3:4" x14ac:dyDescent="0.2">
      <c r="C1313" s="11"/>
      <c r="D1313" s="11"/>
    </row>
    <row r="1314" spans="3:4" x14ac:dyDescent="0.2">
      <c r="C1314" s="11"/>
      <c r="D1314" s="11"/>
    </row>
    <row r="1315" spans="3:4" x14ac:dyDescent="0.2">
      <c r="C1315" s="11"/>
      <c r="D1315" s="11"/>
    </row>
    <row r="1316" spans="3:4" x14ac:dyDescent="0.2">
      <c r="C1316" s="11"/>
      <c r="D1316" s="11"/>
    </row>
    <row r="1317" spans="3:4" x14ac:dyDescent="0.2">
      <c r="C1317" s="11"/>
      <c r="D1317" s="11"/>
    </row>
    <row r="1318" spans="3:4" x14ac:dyDescent="0.2">
      <c r="C1318" s="11"/>
      <c r="D1318" s="11"/>
    </row>
    <row r="1319" spans="3:4" x14ac:dyDescent="0.2">
      <c r="C1319" s="11"/>
      <c r="D1319" s="11"/>
    </row>
    <row r="1320" spans="3:4" x14ac:dyDescent="0.2">
      <c r="C1320" s="11"/>
      <c r="D1320" s="11"/>
    </row>
    <row r="1321" spans="3:4" x14ac:dyDescent="0.2">
      <c r="C1321" s="11"/>
      <c r="D1321" s="11"/>
    </row>
    <row r="1322" spans="3:4" x14ac:dyDescent="0.2">
      <c r="C1322" s="11"/>
      <c r="D1322" s="11"/>
    </row>
    <row r="1323" spans="3:4" x14ac:dyDescent="0.2">
      <c r="C1323" s="11"/>
      <c r="D1323" s="11"/>
    </row>
    <row r="1324" spans="3:4" x14ac:dyDescent="0.2">
      <c r="C1324" s="11"/>
      <c r="D1324" s="11"/>
    </row>
    <row r="1325" spans="3:4" x14ac:dyDescent="0.2">
      <c r="C1325" s="11"/>
      <c r="D1325" s="11"/>
    </row>
    <row r="1326" spans="3:4" x14ac:dyDescent="0.2">
      <c r="C1326" s="11"/>
      <c r="D1326" s="11"/>
    </row>
    <row r="1327" spans="3:4" x14ac:dyDescent="0.2">
      <c r="C1327" s="11"/>
      <c r="D1327" s="11"/>
    </row>
    <row r="1328" spans="3:4" x14ac:dyDescent="0.2">
      <c r="C1328" s="11"/>
      <c r="D1328" s="11"/>
    </row>
    <row r="1329" spans="3:4" x14ac:dyDescent="0.2">
      <c r="C1329" s="11"/>
      <c r="D1329" s="11"/>
    </row>
    <row r="1330" spans="3:4" x14ac:dyDescent="0.2">
      <c r="C1330" s="11"/>
      <c r="D1330" s="11"/>
    </row>
    <row r="1331" spans="3:4" x14ac:dyDescent="0.2">
      <c r="C1331" s="11"/>
      <c r="D1331" s="11"/>
    </row>
    <row r="1332" spans="3:4" x14ac:dyDescent="0.2">
      <c r="C1332" s="11"/>
      <c r="D1332" s="11"/>
    </row>
    <row r="1333" spans="3:4" x14ac:dyDescent="0.2">
      <c r="C1333" s="11"/>
      <c r="D1333" s="11"/>
    </row>
    <row r="1334" spans="3:4" x14ac:dyDescent="0.2">
      <c r="C1334" s="11"/>
      <c r="D1334" s="11"/>
    </row>
    <row r="1335" spans="3:4" x14ac:dyDescent="0.2">
      <c r="C1335" s="11"/>
      <c r="D1335" s="11"/>
    </row>
    <row r="1336" spans="3:4" x14ac:dyDescent="0.2">
      <c r="C1336" s="11"/>
      <c r="D1336" s="11"/>
    </row>
    <row r="1337" spans="3:4" x14ac:dyDescent="0.2">
      <c r="C1337" s="11"/>
      <c r="D1337" s="11"/>
    </row>
    <row r="1338" spans="3:4" x14ac:dyDescent="0.2">
      <c r="C1338" s="11"/>
      <c r="D1338" s="11"/>
    </row>
    <row r="1339" spans="3:4" x14ac:dyDescent="0.2">
      <c r="C1339" s="11"/>
      <c r="D1339" s="11"/>
    </row>
    <row r="1340" spans="3:4" x14ac:dyDescent="0.2">
      <c r="C1340" s="11"/>
      <c r="D1340" s="11"/>
    </row>
    <row r="1341" spans="3:4" x14ac:dyDescent="0.2">
      <c r="C1341" s="11"/>
      <c r="D1341" s="11"/>
    </row>
    <row r="1342" spans="3:4" x14ac:dyDescent="0.2">
      <c r="C1342" s="11"/>
      <c r="D1342" s="11"/>
    </row>
    <row r="1343" spans="3:4" x14ac:dyDescent="0.2">
      <c r="C1343" s="11"/>
      <c r="D1343" s="11"/>
    </row>
    <row r="1344" spans="3:4" x14ac:dyDescent="0.2">
      <c r="C1344" s="11"/>
      <c r="D1344" s="11"/>
    </row>
    <row r="1345" spans="3:4" x14ac:dyDescent="0.2">
      <c r="C1345" s="11"/>
      <c r="D1345" s="11"/>
    </row>
    <row r="1346" spans="3:4" x14ac:dyDescent="0.2">
      <c r="C1346" s="11"/>
      <c r="D1346" s="11"/>
    </row>
    <row r="1347" spans="3:4" x14ac:dyDescent="0.2">
      <c r="C1347" s="11"/>
      <c r="D1347" s="11"/>
    </row>
    <row r="1348" spans="3:4" x14ac:dyDescent="0.2">
      <c r="C1348" s="11"/>
      <c r="D1348" s="11"/>
    </row>
    <row r="1349" spans="3:4" x14ac:dyDescent="0.2">
      <c r="C1349" s="11"/>
      <c r="D1349" s="11"/>
    </row>
    <row r="1350" spans="3:4" x14ac:dyDescent="0.2">
      <c r="C1350" s="11"/>
      <c r="D1350" s="11"/>
    </row>
    <row r="1351" spans="3:4" x14ac:dyDescent="0.2">
      <c r="C1351" s="11"/>
      <c r="D1351" s="11"/>
    </row>
    <row r="1352" spans="3:4" x14ac:dyDescent="0.2">
      <c r="C1352" s="11"/>
      <c r="D1352" s="11"/>
    </row>
    <row r="1353" spans="3:4" x14ac:dyDescent="0.2">
      <c r="C1353" s="11"/>
      <c r="D1353" s="11"/>
    </row>
    <row r="1354" spans="3:4" x14ac:dyDescent="0.2">
      <c r="C1354" s="11"/>
      <c r="D1354" s="11"/>
    </row>
    <row r="1355" spans="3:4" x14ac:dyDescent="0.2">
      <c r="C1355" s="11"/>
      <c r="D1355" s="11"/>
    </row>
    <row r="1356" spans="3:4" x14ac:dyDescent="0.2">
      <c r="C1356" s="11"/>
      <c r="D1356" s="11"/>
    </row>
    <row r="1357" spans="3:4" x14ac:dyDescent="0.2">
      <c r="C1357" s="11"/>
      <c r="D1357" s="11"/>
    </row>
    <row r="1358" spans="3:4" x14ac:dyDescent="0.2">
      <c r="C1358" s="11"/>
      <c r="D1358" s="11"/>
    </row>
    <row r="1359" spans="3:4" x14ac:dyDescent="0.2">
      <c r="C1359" s="11"/>
      <c r="D1359" s="11"/>
    </row>
    <row r="1360" spans="3:4" x14ac:dyDescent="0.2">
      <c r="C1360" s="11"/>
      <c r="D1360" s="11"/>
    </row>
    <row r="1361" spans="3:4" x14ac:dyDescent="0.2">
      <c r="C1361" s="11"/>
      <c r="D1361" s="11"/>
    </row>
    <row r="1362" spans="3:4" x14ac:dyDescent="0.2">
      <c r="C1362" s="11"/>
      <c r="D1362" s="11"/>
    </row>
    <row r="1363" spans="3:4" x14ac:dyDescent="0.2">
      <c r="C1363" s="11"/>
      <c r="D1363" s="11"/>
    </row>
    <row r="1364" spans="3:4" x14ac:dyDescent="0.2">
      <c r="C1364" s="11"/>
      <c r="D1364" s="11"/>
    </row>
    <row r="1365" spans="3:4" x14ac:dyDescent="0.2">
      <c r="C1365" s="11"/>
      <c r="D1365" s="11"/>
    </row>
    <row r="1366" spans="3:4" x14ac:dyDescent="0.2">
      <c r="C1366" s="11"/>
      <c r="D1366" s="11"/>
    </row>
    <row r="1367" spans="3:4" x14ac:dyDescent="0.2">
      <c r="C1367" s="11"/>
      <c r="D1367" s="11"/>
    </row>
    <row r="1368" spans="3:4" x14ac:dyDescent="0.2">
      <c r="C1368" s="11"/>
      <c r="D1368" s="11"/>
    </row>
    <row r="1369" spans="3:4" x14ac:dyDescent="0.2">
      <c r="C1369" s="11"/>
      <c r="D1369" s="11"/>
    </row>
    <row r="1370" spans="3:4" x14ac:dyDescent="0.2">
      <c r="C1370" s="11"/>
      <c r="D1370" s="11"/>
    </row>
    <row r="1371" spans="3:4" x14ac:dyDescent="0.2">
      <c r="C1371" s="11"/>
      <c r="D1371" s="11"/>
    </row>
    <row r="1372" spans="3:4" x14ac:dyDescent="0.2">
      <c r="C1372" s="11"/>
      <c r="D1372" s="11"/>
    </row>
    <row r="1373" spans="3:4" x14ac:dyDescent="0.2">
      <c r="C1373" s="11"/>
      <c r="D1373" s="11"/>
    </row>
    <row r="1374" spans="3:4" x14ac:dyDescent="0.2">
      <c r="C1374" s="11"/>
      <c r="D1374" s="11"/>
    </row>
    <row r="1375" spans="3:4" x14ac:dyDescent="0.2">
      <c r="C1375" s="11"/>
      <c r="D1375" s="11"/>
    </row>
    <row r="1376" spans="3:4" x14ac:dyDescent="0.2">
      <c r="C1376" s="11"/>
      <c r="D1376" s="11"/>
    </row>
    <row r="1377" spans="3:4" x14ac:dyDescent="0.2">
      <c r="C1377" s="11"/>
      <c r="D1377" s="11"/>
    </row>
    <row r="1378" spans="3:4" x14ac:dyDescent="0.2">
      <c r="C1378" s="11"/>
      <c r="D1378" s="11"/>
    </row>
    <row r="1379" spans="3:4" x14ac:dyDescent="0.2">
      <c r="C1379" s="11"/>
      <c r="D1379" s="11"/>
    </row>
    <row r="1380" spans="3:4" x14ac:dyDescent="0.2">
      <c r="C1380" s="11"/>
      <c r="D1380" s="11"/>
    </row>
    <row r="1381" spans="3:4" x14ac:dyDescent="0.2">
      <c r="C1381" s="11"/>
      <c r="D1381" s="11"/>
    </row>
    <row r="1382" spans="3:4" x14ac:dyDescent="0.2">
      <c r="C1382" s="11"/>
      <c r="D1382" s="11"/>
    </row>
    <row r="1383" spans="3:4" x14ac:dyDescent="0.2">
      <c r="C1383" s="11"/>
      <c r="D1383" s="11"/>
    </row>
    <row r="1384" spans="3:4" x14ac:dyDescent="0.2">
      <c r="C1384" s="11"/>
      <c r="D1384" s="11"/>
    </row>
    <row r="1385" spans="3:4" x14ac:dyDescent="0.2">
      <c r="C1385" s="11"/>
      <c r="D1385" s="11"/>
    </row>
    <row r="1386" spans="3:4" x14ac:dyDescent="0.2">
      <c r="C1386" s="11"/>
      <c r="D1386" s="11"/>
    </row>
    <row r="1387" spans="3:4" x14ac:dyDescent="0.2">
      <c r="C1387" s="11"/>
      <c r="D1387" s="11"/>
    </row>
    <row r="1388" spans="3:4" x14ac:dyDescent="0.2">
      <c r="C1388" s="11"/>
      <c r="D1388" s="11"/>
    </row>
    <row r="1389" spans="3:4" x14ac:dyDescent="0.2">
      <c r="C1389" s="11"/>
      <c r="D1389" s="11"/>
    </row>
    <row r="1390" spans="3:4" x14ac:dyDescent="0.2">
      <c r="C1390" s="11"/>
      <c r="D1390" s="11"/>
    </row>
    <row r="1391" spans="3:4" x14ac:dyDescent="0.2">
      <c r="C1391" s="11"/>
      <c r="D1391" s="11"/>
    </row>
    <row r="1392" spans="3:4" x14ac:dyDescent="0.2">
      <c r="C1392" s="11"/>
      <c r="D1392" s="11"/>
    </row>
    <row r="1393" spans="3:4" x14ac:dyDescent="0.2">
      <c r="C1393" s="11"/>
      <c r="D1393" s="11"/>
    </row>
    <row r="1394" spans="3:4" x14ac:dyDescent="0.2">
      <c r="C1394" s="11"/>
      <c r="D1394" s="11"/>
    </row>
    <row r="1395" spans="3:4" x14ac:dyDescent="0.2">
      <c r="C1395" s="11"/>
      <c r="D1395" s="11"/>
    </row>
    <row r="1396" spans="3:4" x14ac:dyDescent="0.2">
      <c r="C1396" s="11"/>
      <c r="D1396" s="11"/>
    </row>
    <row r="1397" spans="3:4" x14ac:dyDescent="0.2">
      <c r="C1397" s="11"/>
      <c r="D1397" s="11"/>
    </row>
    <row r="1398" spans="3:4" x14ac:dyDescent="0.2">
      <c r="C1398" s="11"/>
      <c r="D1398" s="11"/>
    </row>
    <row r="1399" spans="3:4" x14ac:dyDescent="0.2">
      <c r="C1399" s="11"/>
      <c r="D1399" s="11"/>
    </row>
    <row r="1400" spans="3:4" x14ac:dyDescent="0.2">
      <c r="C1400" s="11"/>
      <c r="D1400" s="11"/>
    </row>
    <row r="1401" spans="3:4" x14ac:dyDescent="0.2">
      <c r="C1401" s="11"/>
      <c r="D1401" s="11"/>
    </row>
    <row r="1402" spans="3:4" x14ac:dyDescent="0.2">
      <c r="C1402" s="11"/>
      <c r="D1402" s="11"/>
    </row>
    <row r="1403" spans="3:4" x14ac:dyDescent="0.2">
      <c r="C1403" s="11"/>
      <c r="D1403" s="11"/>
    </row>
    <row r="1404" spans="3:4" x14ac:dyDescent="0.2">
      <c r="C1404" s="11"/>
      <c r="D1404" s="11"/>
    </row>
    <row r="1405" spans="3:4" x14ac:dyDescent="0.2">
      <c r="C1405" s="11"/>
      <c r="D1405" s="11"/>
    </row>
    <row r="1406" spans="3:4" x14ac:dyDescent="0.2">
      <c r="C1406" s="11"/>
      <c r="D1406" s="11"/>
    </row>
    <row r="1407" spans="3:4" x14ac:dyDescent="0.2">
      <c r="C1407" s="11"/>
      <c r="D1407" s="11"/>
    </row>
    <row r="1408" spans="3:4" x14ac:dyDescent="0.2">
      <c r="C1408" s="11"/>
      <c r="D1408" s="11"/>
    </row>
    <row r="1409" spans="3:4" x14ac:dyDescent="0.2">
      <c r="C1409" s="11"/>
      <c r="D1409" s="11"/>
    </row>
    <row r="1410" spans="3:4" x14ac:dyDescent="0.2">
      <c r="C1410" s="11"/>
      <c r="D1410" s="11"/>
    </row>
    <row r="1411" spans="3:4" x14ac:dyDescent="0.2">
      <c r="C1411" s="11"/>
      <c r="D1411" s="11"/>
    </row>
    <row r="1412" spans="3:4" x14ac:dyDescent="0.2">
      <c r="C1412" s="11"/>
      <c r="D1412" s="11"/>
    </row>
    <row r="1413" spans="3:4" x14ac:dyDescent="0.2">
      <c r="C1413" s="11"/>
      <c r="D1413" s="11"/>
    </row>
    <row r="1414" spans="3:4" x14ac:dyDescent="0.2">
      <c r="C1414" s="11"/>
      <c r="D1414" s="11"/>
    </row>
    <row r="1415" spans="3:4" x14ac:dyDescent="0.2">
      <c r="C1415" s="11"/>
      <c r="D1415" s="11"/>
    </row>
    <row r="1416" spans="3:4" x14ac:dyDescent="0.2">
      <c r="C1416" s="11"/>
      <c r="D1416" s="11"/>
    </row>
    <row r="1417" spans="3:4" x14ac:dyDescent="0.2">
      <c r="C1417" s="11"/>
      <c r="D1417" s="11"/>
    </row>
    <row r="1418" spans="3:4" x14ac:dyDescent="0.2">
      <c r="C1418" s="11"/>
      <c r="D1418" s="11"/>
    </row>
    <row r="1419" spans="3:4" x14ac:dyDescent="0.2">
      <c r="C1419" s="11"/>
      <c r="D1419" s="11"/>
    </row>
    <row r="1420" spans="3:4" x14ac:dyDescent="0.2">
      <c r="C1420" s="11"/>
      <c r="D1420" s="11"/>
    </row>
    <row r="1421" spans="3:4" x14ac:dyDescent="0.2">
      <c r="C1421" s="11"/>
      <c r="D1421" s="11"/>
    </row>
    <row r="1422" spans="3:4" x14ac:dyDescent="0.2">
      <c r="C1422" s="11"/>
      <c r="D1422" s="11"/>
    </row>
    <row r="1423" spans="3:4" x14ac:dyDescent="0.2">
      <c r="C1423" s="11"/>
      <c r="D1423" s="11"/>
    </row>
    <row r="1424" spans="3:4" x14ac:dyDescent="0.2">
      <c r="C1424" s="11"/>
      <c r="D1424" s="11"/>
    </row>
    <row r="1425" spans="3:4" x14ac:dyDescent="0.2">
      <c r="C1425" s="11"/>
      <c r="D1425" s="11"/>
    </row>
    <row r="1426" spans="3:4" x14ac:dyDescent="0.2">
      <c r="C1426" s="11"/>
      <c r="D1426" s="11"/>
    </row>
    <row r="1427" spans="3:4" x14ac:dyDescent="0.2">
      <c r="C1427" s="11"/>
      <c r="D1427" s="11"/>
    </row>
    <row r="1428" spans="3:4" x14ac:dyDescent="0.2">
      <c r="C1428" s="11"/>
      <c r="D1428" s="11"/>
    </row>
    <row r="1429" spans="3:4" x14ac:dyDescent="0.2">
      <c r="C1429" s="11"/>
      <c r="D1429" s="11"/>
    </row>
    <row r="1430" spans="3:4" x14ac:dyDescent="0.2">
      <c r="C1430" s="11"/>
      <c r="D1430" s="11"/>
    </row>
    <row r="1431" spans="3:4" x14ac:dyDescent="0.2">
      <c r="C1431" s="11"/>
      <c r="D1431" s="11"/>
    </row>
    <row r="1432" spans="3:4" x14ac:dyDescent="0.2">
      <c r="C1432" s="11"/>
      <c r="D1432" s="11"/>
    </row>
    <row r="1433" spans="3:4" x14ac:dyDescent="0.2">
      <c r="C1433" s="11"/>
      <c r="D1433" s="11"/>
    </row>
    <row r="1434" spans="3:4" x14ac:dyDescent="0.2">
      <c r="C1434" s="11"/>
      <c r="D1434" s="11"/>
    </row>
    <row r="1435" spans="3:4" x14ac:dyDescent="0.2">
      <c r="C1435" s="11"/>
      <c r="D1435" s="11"/>
    </row>
    <row r="1436" spans="3:4" x14ac:dyDescent="0.2">
      <c r="C1436" s="11"/>
      <c r="D1436" s="11"/>
    </row>
    <row r="1437" spans="3:4" x14ac:dyDescent="0.2">
      <c r="C1437" s="11"/>
      <c r="D1437" s="11"/>
    </row>
    <row r="1438" spans="3:4" x14ac:dyDescent="0.2">
      <c r="C1438" s="11"/>
      <c r="D1438" s="11"/>
    </row>
    <row r="1439" spans="3:4" x14ac:dyDescent="0.2">
      <c r="C1439" s="11"/>
      <c r="D1439" s="11"/>
    </row>
    <row r="1440" spans="3:4" x14ac:dyDescent="0.2">
      <c r="C1440" s="11"/>
      <c r="D1440" s="11"/>
    </row>
    <row r="1441" spans="3:4" x14ac:dyDescent="0.2">
      <c r="C1441" s="11"/>
      <c r="D1441" s="11"/>
    </row>
    <row r="1442" spans="3:4" x14ac:dyDescent="0.2">
      <c r="C1442" s="11"/>
      <c r="D1442" s="11"/>
    </row>
    <row r="1443" spans="3:4" x14ac:dyDescent="0.2">
      <c r="C1443" s="11"/>
      <c r="D1443" s="11"/>
    </row>
    <row r="1444" spans="3:4" x14ac:dyDescent="0.2">
      <c r="C1444" s="11"/>
      <c r="D1444" s="11"/>
    </row>
    <row r="1445" spans="3:4" x14ac:dyDescent="0.2">
      <c r="C1445" s="11"/>
      <c r="D1445" s="11"/>
    </row>
    <row r="1446" spans="3:4" x14ac:dyDescent="0.2">
      <c r="C1446" s="11"/>
      <c r="D1446" s="11"/>
    </row>
    <row r="1447" spans="3:4" x14ac:dyDescent="0.2">
      <c r="C1447" s="11"/>
      <c r="D1447" s="11"/>
    </row>
    <row r="1448" spans="3:4" x14ac:dyDescent="0.2">
      <c r="C1448" s="11"/>
      <c r="D1448" s="11"/>
    </row>
    <row r="1449" spans="3:4" x14ac:dyDescent="0.2">
      <c r="C1449" s="11"/>
      <c r="D1449" s="11"/>
    </row>
    <row r="1450" spans="3:4" x14ac:dyDescent="0.2">
      <c r="C1450" s="11"/>
      <c r="D1450" s="11"/>
    </row>
    <row r="1451" spans="3:4" x14ac:dyDescent="0.2">
      <c r="C1451" s="11"/>
      <c r="D1451" s="11"/>
    </row>
    <row r="1452" spans="3:4" x14ac:dyDescent="0.2">
      <c r="C1452" s="11"/>
      <c r="D1452" s="11"/>
    </row>
    <row r="1453" spans="3:4" x14ac:dyDescent="0.2">
      <c r="C1453" s="11"/>
      <c r="D1453" s="11"/>
    </row>
    <row r="1454" spans="3:4" x14ac:dyDescent="0.2">
      <c r="C1454" s="11"/>
      <c r="D1454" s="11"/>
    </row>
    <row r="1455" spans="3:4" x14ac:dyDescent="0.2">
      <c r="C1455" s="11"/>
      <c r="D1455" s="11"/>
    </row>
    <row r="1456" spans="3:4" x14ac:dyDescent="0.2">
      <c r="C1456" s="11"/>
      <c r="D1456" s="11"/>
    </row>
    <row r="1457" spans="3:4" x14ac:dyDescent="0.2">
      <c r="C1457" s="11"/>
      <c r="D1457" s="11"/>
    </row>
    <row r="1458" spans="3:4" x14ac:dyDescent="0.2">
      <c r="C1458" s="11"/>
      <c r="D1458" s="11"/>
    </row>
    <row r="1459" spans="3:4" x14ac:dyDescent="0.2">
      <c r="C1459" s="11"/>
      <c r="D1459" s="11"/>
    </row>
    <row r="1460" spans="3:4" x14ac:dyDescent="0.2">
      <c r="C1460" s="11"/>
      <c r="D1460" s="11"/>
    </row>
    <row r="1461" spans="3:4" x14ac:dyDescent="0.2">
      <c r="C1461" s="11"/>
      <c r="D1461" s="11"/>
    </row>
    <row r="1462" spans="3:4" x14ac:dyDescent="0.2">
      <c r="C1462" s="11"/>
      <c r="D1462" s="11"/>
    </row>
    <row r="1463" spans="3:4" x14ac:dyDescent="0.2">
      <c r="C1463" s="11"/>
      <c r="D1463" s="11"/>
    </row>
    <row r="1464" spans="3:4" x14ac:dyDescent="0.2">
      <c r="C1464" s="11"/>
      <c r="D1464" s="11"/>
    </row>
    <row r="1465" spans="3:4" x14ac:dyDescent="0.2">
      <c r="C1465" s="11"/>
      <c r="D1465" s="11"/>
    </row>
    <row r="1466" spans="3:4" x14ac:dyDescent="0.2">
      <c r="C1466" s="11"/>
      <c r="D1466" s="11"/>
    </row>
    <row r="1467" spans="3:4" x14ac:dyDescent="0.2">
      <c r="C1467" s="11"/>
      <c r="D1467" s="11"/>
    </row>
    <row r="1468" spans="3:4" x14ac:dyDescent="0.2">
      <c r="C1468" s="11"/>
      <c r="D1468" s="11"/>
    </row>
    <row r="1469" spans="3:4" x14ac:dyDescent="0.2">
      <c r="C1469" s="11"/>
      <c r="D1469" s="11"/>
    </row>
    <row r="1470" spans="3:4" x14ac:dyDescent="0.2">
      <c r="C1470" s="11"/>
      <c r="D1470" s="11"/>
    </row>
    <row r="1471" spans="3:4" x14ac:dyDescent="0.2">
      <c r="C1471" s="11"/>
      <c r="D1471" s="11"/>
    </row>
    <row r="1472" spans="3:4" x14ac:dyDescent="0.2">
      <c r="C1472" s="11"/>
      <c r="D1472" s="11"/>
    </row>
    <row r="1473" spans="3:4" x14ac:dyDescent="0.2">
      <c r="C1473" s="11"/>
      <c r="D1473" s="11"/>
    </row>
    <row r="1474" spans="3:4" x14ac:dyDescent="0.2">
      <c r="C1474" s="11"/>
      <c r="D1474" s="11"/>
    </row>
    <row r="1475" spans="3:4" x14ac:dyDescent="0.2">
      <c r="C1475" s="11"/>
      <c r="D1475" s="11"/>
    </row>
    <row r="1476" spans="3:4" x14ac:dyDescent="0.2">
      <c r="C1476" s="11"/>
      <c r="D1476" s="11"/>
    </row>
    <row r="1477" spans="3:4" x14ac:dyDescent="0.2">
      <c r="C1477" s="11"/>
      <c r="D1477" s="11"/>
    </row>
    <row r="1478" spans="3:4" x14ac:dyDescent="0.2">
      <c r="C1478" s="11"/>
      <c r="D1478" s="11"/>
    </row>
    <row r="1479" spans="3:4" x14ac:dyDescent="0.2">
      <c r="C1479" s="11"/>
      <c r="D1479" s="11"/>
    </row>
    <row r="1480" spans="3:4" x14ac:dyDescent="0.2">
      <c r="C1480" s="11"/>
      <c r="D1480" s="11"/>
    </row>
    <row r="1481" spans="3:4" x14ac:dyDescent="0.2">
      <c r="C1481" s="11"/>
      <c r="D1481" s="11"/>
    </row>
    <row r="1482" spans="3:4" x14ac:dyDescent="0.2">
      <c r="C1482" s="11"/>
      <c r="D1482" s="11"/>
    </row>
    <row r="1483" spans="3:4" x14ac:dyDescent="0.2">
      <c r="C1483" s="11"/>
      <c r="D1483" s="11"/>
    </row>
    <row r="1484" spans="3:4" x14ac:dyDescent="0.2">
      <c r="C1484" s="11"/>
      <c r="D1484" s="11"/>
    </row>
    <row r="1485" spans="3:4" x14ac:dyDescent="0.2">
      <c r="C1485" s="11"/>
      <c r="D1485" s="11"/>
    </row>
    <row r="1486" spans="3:4" x14ac:dyDescent="0.2">
      <c r="C1486" s="11"/>
      <c r="D1486" s="11"/>
    </row>
    <row r="1487" spans="3:4" x14ac:dyDescent="0.2">
      <c r="C1487" s="11"/>
      <c r="D1487" s="11"/>
    </row>
    <row r="1488" spans="3:4" x14ac:dyDescent="0.2">
      <c r="C1488" s="11"/>
      <c r="D1488" s="11"/>
    </row>
    <row r="1489" spans="3:4" x14ac:dyDescent="0.2">
      <c r="C1489" s="11"/>
      <c r="D1489" s="11"/>
    </row>
    <row r="1490" spans="3:4" x14ac:dyDescent="0.2">
      <c r="C1490" s="11"/>
      <c r="D1490" s="11"/>
    </row>
    <row r="1491" spans="3:4" x14ac:dyDescent="0.2">
      <c r="C1491" s="11"/>
      <c r="D1491" s="11"/>
    </row>
    <row r="1492" spans="3:4" x14ac:dyDescent="0.2">
      <c r="C1492" s="11"/>
      <c r="D1492" s="11"/>
    </row>
    <row r="1493" spans="3:4" x14ac:dyDescent="0.2">
      <c r="C1493" s="11"/>
      <c r="D1493" s="11"/>
    </row>
    <row r="1494" spans="3:4" x14ac:dyDescent="0.2">
      <c r="C1494" s="11"/>
      <c r="D1494" s="11"/>
    </row>
    <row r="1495" spans="3:4" x14ac:dyDescent="0.2">
      <c r="C1495" s="11"/>
      <c r="D1495" s="11"/>
    </row>
    <row r="1496" spans="3:4" x14ac:dyDescent="0.2">
      <c r="C1496" s="11"/>
      <c r="D1496" s="11"/>
    </row>
    <row r="1497" spans="3:4" x14ac:dyDescent="0.2">
      <c r="C1497" s="11"/>
      <c r="D1497" s="11"/>
    </row>
    <row r="1498" spans="3:4" x14ac:dyDescent="0.2">
      <c r="C1498" s="11"/>
      <c r="D1498" s="11"/>
    </row>
    <row r="1499" spans="3:4" x14ac:dyDescent="0.2">
      <c r="C1499" s="11"/>
      <c r="D1499" s="11"/>
    </row>
    <row r="1500" spans="3:4" x14ac:dyDescent="0.2">
      <c r="C1500" s="11"/>
      <c r="D1500" s="11"/>
    </row>
    <row r="1501" spans="3:4" x14ac:dyDescent="0.2">
      <c r="C1501" s="11"/>
      <c r="D1501" s="11"/>
    </row>
    <row r="1502" spans="3:4" x14ac:dyDescent="0.2">
      <c r="C1502" s="11"/>
      <c r="D1502" s="11"/>
    </row>
    <row r="1503" spans="3:4" x14ac:dyDescent="0.2">
      <c r="C1503" s="11"/>
      <c r="D1503" s="11"/>
    </row>
    <row r="1504" spans="3:4" x14ac:dyDescent="0.2">
      <c r="C1504" s="11"/>
      <c r="D1504" s="11"/>
    </row>
    <row r="1505" spans="3:4" x14ac:dyDescent="0.2">
      <c r="C1505" s="11"/>
      <c r="D1505" s="11"/>
    </row>
    <row r="1506" spans="3:4" x14ac:dyDescent="0.2">
      <c r="C1506" s="11"/>
      <c r="D1506" s="11"/>
    </row>
    <row r="1507" spans="3:4" x14ac:dyDescent="0.2">
      <c r="C1507" s="11"/>
      <c r="D1507" s="11"/>
    </row>
    <row r="1508" spans="3:4" x14ac:dyDescent="0.2">
      <c r="C1508" s="11"/>
      <c r="D1508" s="11"/>
    </row>
    <row r="1509" spans="3:4" x14ac:dyDescent="0.2">
      <c r="C1509" s="11"/>
      <c r="D1509" s="11"/>
    </row>
    <row r="1510" spans="3:4" x14ac:dyDescent="0.2">
      <c r="C1510" s="11"/>
      <c r="D1510" s="11"/>
    </row>
    <row r="1511" spans="3:4" x14ac:dyDescent="0.2">
      <c r="C1511" s="11"/>
      <c r="D1511" s="11"/>
    </row>
    <row r="1512" spans="3:4" x14ac:dyDescent="0.2">
      <c r="C1512" s="11"/>
      <c r="D1512" s="11"/>
    </row>
    <row r="1513" spans="3:4" x14ac:dyDescent="0.2">
      <c r="C1513" s="11"/>
      <c r="D1513" s="11"/>
    </row>
    <row r="1514" spans="3:4" x14ac:dyDescent="0.2">
      <c r="C1514" s="11"/>
      <c r="D1514" s="11"/>
    </row>
    <row r="1515" spans="3:4" x14ac:dyDescent="0.2">
      <c r="C1515" s="11"/>
      <c r="D1515" s="11"/>
    </row>
    <row r="1516" spans="3:4" x14ac:dyDescent="0.2">
      <c r="C1516" s="11"/>
      <c r="D1516" s="11"/>
    </row>
    <row r="1517" spans="3:4" x14ac:dyDescent="0.2">
      <c r="C1517" s="11"/>
      <c r="D1517" s="11"/>
    </row>
    <row r="1518" spans="3:4" x14ac:dyDescent="0.2">
      <c r="C1518" s="11"/>
      <c r="D1518" s="11"/>
    </row>
    <row r="1519" spans="3:4" x14ac:dyDescent="0.2">
      <c r="C1519" s="11"/>
      <c r="D1519" s="11"/>
    </row>
    <row r="1520" spans="3:4" x14ac:dyDescent="0.2">
      <c r="C1520" s="11"/>
      <c r="D1520" s="11"/>
    </row>
    <row r="1521" spans="3:4" x14ac:dyDescent="0.2">
      <c r="C1521" s="11"/>
      <c r="D1521" s="11"/>
    </row>
    <row r="1522" spans="3:4" x14ac:dyDescent="0.2">
      <c r="C1522" s="11"/>
      <c r="D1522" s="11"/>
    </row>
    <row r="1523" spans="3:4" x14ac:dyDescent="0.2">
      <c r="C1523" s="11"/>
      <c r="D1523" s="11"/>
    </row>
    <row r="1524" spans="3:4" x14ac:dyDescent="0.2">
      <c r="C1524" s="11"/>
      <c r="D1524" s="11"/>
    </row>
    <row r="1525" spans="3:4" x14ac:dyDescent="0.2">
      <c r="C1525" s="11"/>
      <c r="D1525" s="11"/>
    </row>
    <row r="1526" spans="3:4" x14ac:dyDescent="0.2">
      <c r="C1526" s="11"/>
      <c r="D1526" s="11"/>
    </row>
    <row r="1527" spans="3:4" x14ac:dyDescent="0.2">
      <c r="C1527" s="11"/>
      <c r="D1527" s="11"/>
    </row>
    <row r="1528" spans="3:4" x14ac:dyDescent="0.2">
      <c r="C1528" s="11"/>
      <c r="D1528" s="11"/>
    </row>
    <row r="1529" spans="3:4" x14ac:dyDescent="0.2">
      <c r="C1529" s="11"/>
      <c r="D1529" s="11"/>
    </row>
    <row r="1530" spans="3:4" x14ac:dyDescent="0.2">
      <c r="C1530" s="11"/>
      <c r="D1530" s="11"/>
    </row>
    <row r="1531" spans="3:4" x14ac:dyDescent="0.2">
      <c r="C1531" s="11"/>
      <c r="D1531" s="11"/>
    </row>
    <row r="1532" spans="3:4" x14ac:dyDescent="0.2">
      <c r="C1532" s="11"/>
      <c r="D1532" s="11"/>
    </row>
    <row r="1533" spans="3:4" x14ac:dyDescent="0.2">
      <c r="C1533" s="11"/>
      <c r="D1533" s="11"/>
    </row>
    <row r="1534" spans="3:4" x14ac:dyDescent="0.2">
      <c r="C1534" s="11"/>
      <c r="D1534" s="11"/>
    </row>
    <row r="1535" spans="3:4" x14ac:dyDescent="0.2">
      <c r="C1535" s="11"/>
      <c r="D1535" s="11"/>
    </row>
    <row r="1536" spans="3:4" x14ac:dyDescent="0.2">
      <c r="C1536" s="11"/>
      <c r="D1536" s="11"/>
    </row>
    <row r="1537" spans="3:4" x14ac:dyDescent="0.2">
      <c r="C1537" s="11"/>
      <c r="D1537" s="11"/>
    </row>
    <row r="1538" spans="3:4" x14ac:dyDescent="0.2">
      <c r="C1538" s="11"/>
      <c r="D1538" s="11"/>
    </row>
    <row r="1539" spans="3:4" x14ac:dyDescent="0.2">
      <c r="C1539" s="11"/>
      <c r="D1539" s="11"/>
    </row>
    <row r="1540" spans="3:4" x14ac:dyDescent="0.2">
      <c r="C1540" s="11"/>
      <c r="D1540" s="11"/>
    </row>
    <row r="1541" spans="3:4" x14ac:dyDescent="0.2">
      <c r="C1541" s="11"/>
      <c r="D1541" s="11"/>
    </row>
    <row r="1542" spans="3:4" x14ac:dyDescent="0.2">
      <c r="C1542" s="11"/>
      <c r="D1542" s="11"/>
    </row>
    <row r="1543" spans="3:4" x14ac:dyDescent="0.2">
      <c r="C1543" s="11"/>
      <c r="D1543" s="11"/>
    </row>
    <row r="1544" spans="3:4" x14ac:dyDescent="0.2">
      <c r="C1544" s="11"/>
      <c r="D1544" s="11"/>
    </row>
    <row r="1545" spans="3:4" x14ac:dyDescent="0.2">
      <c r="C1545" s="11"/>
      <c r="D1545" s="11"/>
    </row>
    <row r="1546" spans="3:4" x14ac:dyDescent="0.2">
      <c r="C1546" s="11"/>
      <c r="D1546" s="11"/>
    </row>
    <row r="1547" spans="3:4" x14ac:dyDescent="0.2">
      <c r="C1547" s="11"/>
      <c r="D1547" s="11"/>
    </row>
    <row r="1548" spans="3:4" x14ac:dyDescent="0.2">
      <c r="C1548" s="11"/>
      <c r="D1548" s="11"/>
    </row>
    <row r="1549" spans="3:4" x14ac:dyDescent="0.2">
      <c r="C1549" s="11"/>
      <c r="D1549" s="11"/>
    </row>
    <row r="1550" spans="3:4" x14ac:dyDescent="0.2">
      <c r="C1550" s="11"/>
      <c r="D1550" s="11"/>
    </row>
    <row r="1551" spans="3:4" x14ac:dyDescent="0.2">
      <c r="C1551" s="11"/>
      <c r="D1551" s="11"/>
    </row>
    <row r="1552" spans="3:4" x14ac:dyDescent="0.2">
      <c r="C1552" s="11"/>
      <c r="D1552" s="11"/>
    </row>
    <row r="1553" spans="3:4" x14ac:dyDescent="0.2">
      <c r="C1553" s="11"/>
      <c r="D1553" s="11"/>
    </row>
    <row r="1554" spans="3:4" x14ac:dyDescent="0.2">
      <c r="C1554" s="11"/>
      <c r="D1554" s="11"/>
    </row>
    <row r="1555" spans="3:4" x14ac:dyDescent="0.2">
      <c r="C1555" s="11"/>
      <c r="D1555" s="11"/>
    </row>
    <row r="1556" spans="3:4" x14ac:dyDescent="0.2">
      <c r="C1556" s="11"/>
      <c r="D1556" s="11"/>
    </row>
    <row r="1557" spans="3:4" x14ac:dyDescent="0.2">
      <c r="C1557" s="11"/>
      <c r="D1557" s="11"/>
    </row>
    <row r="1558" spans="3:4" x14ac:dyDescent="0.2">
      <c r="C1558" s="11"/>
      <c r="D1558" s="11"/>
    </row>
    <row r="1559" spans="3:4" x14ac:dyDescent="0.2">
      <c r="C1559" s="11"/>
      <c r="D1559" s="11"/>
    </row>
    <row r="1560" spans="3:4" x14ac:dyDescent="0.2">
      <c r="C1560" s="11"/>
      <c r="D1560" s="11"/>
    </row>
    <row r="1561" spans="3:4" x14ac:dyDescent="0.2">
      <c r="C1561" s="11"/>
      <c r="D1561" s="11"/>
    </row>
    <row r="1562" spans="3:4" x14ac:dyDescent="0.2">
      <c r="C1562" s="11"/>
      <c r="D1562" s="11"/>
    </row>
    <row r="1563" spans="3:4" x14ac:dyDescent="0.2">
      <c r="C1563" s="11"/>
      <c r="D1563" s="11"/>
    </row>
    <row r="1564" spans="3:4" x14ac:dyDescent="0.2">
      <c r="C1564" s="11"/>
      <c r="D1564" s="11"/>
    </row>
    <row r="1565" spans="3:4" x14ac:dyDescent="0.2">
      <c r="C1565" s="11"/>
      <c r="D1565" s="11"/>
    </row>
    <row r="1566" spans="3:4" x14ac:dyDescent="0.2">
      <c r="C1566" s="11"/>
      <c r="D1566" s="11"/>
    </row>
    <row r="1567" spans="3:4" x14ac:dyDescent="0.2">
      <c r="C1567" s="11"/>
      <c r="D1567" s="11"/>
    </row>
    <row r="1568" spans="3:4" x14ac:dyDescent="0.2">
      <c r="C1568" s="11"/>
      <c r="D1568" s="11"/>
    </row>
    <row r="1569" spans="3:4" x14ac:dyDescent="0.2">
      <c r="C1569" s="11"/>
      <c r="D1569" s="11"/>
    </row>
    <row r="1570" spans="3:4" x14ac:dyDescent="0.2">
      <c r="C1570" s="11"/>
      <c r="D1570" s="11"/>
    </row>
    <row r="1571" spans="3:4" x14ac:dyDescent="0.2">
      <c r="C1571" s="11"/>
      <c r="D1571" s="11"/>
    </row>
    <row r="1572" spans="3:4" x14ac:dyDescent="0.2">
      <c r="C1572" s="11"/>
      <c r="D1572" s="11"/>
    </row>
    <row r="1573" spans="3:4" x14ac:dyDescent="0.2">
      <c r="C1573" s="11"/>
      <c r="D1573" s="11"/>
    </row>
    <row r="1574" spans="3:4" x14ac:dyDescent="0.2">
      <c r="C1574" s="11"/>
      <c r="D1574" s="11"/>
    </row>
    <row r="1575" spans="3:4" x14ac:dyDescent="0.2">
      <c r="C1575" s="11"/>
      <c r="D1575" s="11"/>
    </row>
    <row r="1576" spans="3:4" x14ac:dyDescent="0.2">
      <c r="C1576" s="11"/>
      <c r="D1576" s="11"/>
    </row>
    <row r="1577" spans="3:4" x14ac:dyDescent="0.2">
      <c r="C1577" s="11"/>
      <c r="D1577" s="11"/>
    </row>
    <row r="1578" spans="3:4" x14ac:dyDescent="0.2">
      <c r="C1578" s="11"/>
      <c r="D1578" s="11"/>
    </row>
    <row r="1579" spans="3:4" x14ac:dyDescent="0.2">
      <c r="C1579" s="11"/>
      <c r="D1579" s="11"/>
    </row>
    <row r="1580" spans="3:4" x14ac:dyDescent="0.2">
      <c r="C1580" s="11"/>
      <c r="D1580" s="11"/>
    </row>
    <row r="1581" spans="3:4" x14ac:dyDescent="0.2">
      <c r="C1581" s="11"/>
      <c r="D1581" s="11"/>
    </row>
    <row r="1582" spans="3:4" x14ac:dyDescent="0.2">
      <c r="C1582" s="11"/>
      <c r="D1582" s="11"/>
    </row>
    <row r="1583" spans="3:4" x14ac:dyDescent="0.2">
      <c r="C1583" s="11"/>
      <c r="D1583" s="11"/>
    </row>
    <row r="1584" spans="3:4" x14ac:dyDescent="0.2">
      <c r="C1584" s="11"/>
      <c r="D1584" s="11"/>
    </row>
    <row r="1585" spans="3:4" x14ac:dyDescent="0.2">
      <c r="C1585" s="11"/>
      <c r="D1585" s="11"/>
    </row>
  </sheetData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1"/>
  <sheetViews>
    <sheetView topLeftCell="A19" workbookViewId="0">
      <selection activeCell="A37" sqref="A37:C58"/>
    </sheetView>
  </sheetViews>
  <sheetFormatPr defaultRowHeight="12.75" x14ac:dyDescent="0.2"/>
  <cols>
    <col min="1" max="1" width="19.7109375" style="11" customWidth="1"/>
    <col min="2" max="2" width="4.42578125" style="16" customWidth="1"/>
    <col min="3" max="3" width="12.7109375" style="11" customWidth="1"/>
    <col min="4" max="4" width="5.42578125" style="16" customWidth="1"/>
    <col min="5" max="5" width="14.85546875" style="16" customWidth="1"/>
    <col min="6" max="6" width="9.140625" style="16"/>
    <col min="7" max="7" width="12" style="16" customWidth="1"/>
    <col min="8" max="8" width="14.140625" style="11" customWidth="1"/>
    <col min="9" max="9" width="22.5703125" style="16" customWidth="1"/>
    <col min="10" max="10" width="25.140625" style="16" customWidth="1"/>
    <col min="11" max="11" width="15.7109375" style="16" customWidth="1"/>
    <col min="12" max="12" width="14.140625" style="16" customWidth="1"/>
    <col min="13" max="13" width="9.5703125" style="16" customWidth="1"/>
    <col min="14" max="14" width="14.140625" style="16" customWidth="1"/>
    <col min="15" max="15" width="23.42578125" style="16" customWidth="1"/>
    <col min="16" max="16" width="16.5703125" style="16" customWidth="1"/>
    <col min="17" max="17" width="41" style="16" customWidth="1"/>
    <col min="18" max="16384" width="9.140625" style="16"/>
  </cols>
  <sheetData>
    <row r="1" spans="1:16" ht="15.75" x14ac:dyDescent="0.25">
      <c r="A1" s="49" t="s">
        <v>70</v>
      </c>
      <c r="I1" s="50" t="s">
        <v>71</v>
      </c>
      <c r="J1" s="51" t="s">
        <v>62</v>
      </c>
    </row>
    <row r="2" spans="1:16" x14ac:dyDescent="0.2">
      <c r="I2" s="52" t="s">
        <v>72</v>
      </c>
      <c r="J2" s="53" t="s">
        <v>73</v>
      </c>
    </row>
    <row r="3" spans="1:16" x14ac:dyDescent="0.2">
      <c r="A3" s="54" t="s">
        <v>74</v>
      </c>
      <c r="I3" s="52" t="s">
        <v>75</v>
      </c>
      <c r="J3" s="53" t="s">
        <v>76</v>
      </c>
    </row>
    <row r="4" spans="1:16" x14ac:dyDescent="0.2">
      <c r="I4" s="52" t="s">
        <v>77</v>
      </c>
      <c r="J4" s="53" t="s">
        <v>76</v>
      </c>
    </row>
    <row r="5" spans="1:16" ht="13.5" thickBot="1" x14ac:dyDescent="0.25">
      <c r="I5" s="55" t="s">
        <v>78</v>
      </c>
      <c r="J5" s="56" t="s">
        <v>79</v>
      </c>
    </row>
    <row r="10" spans="1:16" ht="13.5" thickBot="1" x14ac:dyDescent="0.25"/>
    <row r="11" spans="1:16" ht="12.75" customHeight="1" thickBot="1" x14ac:dyDescent="0.25">
      <c r="A11" s="11" t="str">
        <f t="shared" ref="A11:A58" si="0">P11</f>
        <v> BBS 73 </v>
      </c>
      <c r="B11" s="10" t="str">
        <f t="shared" ref="B11:B58" si="1">IF(H11=INT(H11),"I","II")</f>
        <v>I</v>
      </c>
      <c r="C11" s="11">
        <f t="shared" ref="C11:C58" si="2">1*G11</f>
        <v>45934.618999999999</v>
      </c>
      <c r="D11" s="16" t="str">
        <f t="shared" ref="D11:D58" si="3">VLOOKUP(F11,I$1:J$5,2,FALSE)</f>
        <v>vis</v>
      </c>
      <c r="E11" s="57">
        <f>VLOOKUP(C11,Active!C$21:E$973,3,FALSE)</f>
        <v>7047.0336048694253</v>
      </c>
      <c r="F11" s="10" t="s">
        <v>78</v>
      </c>
      <c r="G11" s="16" t="str">
        <f t="shared" ref="G11:G58" si="4">MID(I11,3,LEN(I11)-3)</f>
        <v>45934.619</v>
      </c>
      <c r="H11" s="11">
        <f t="shared" ref="H11:H58" si="5">1*K11</f>
        <v>7047</v>
      </c>
      <c r="I11" s="58" t="s">
        <v>95</v>
      </c>
      <c r="J11" s="59" t="s">
        <v>96</v>
      </c>
      <c r="K11" s="58">
        <v>7047</v>
      </c>
      <c r="L11" s="58" t="s">
        <v>97</v>
      </c>
      <c r="M11" s="59" t="s">
        <v>98</v>
      </c>
      <c r="N11" s="59"/>
      <c r="O11" s="60" t="s">
        <v>99</v>
      </c>
      <c r="P11" s="60" t="s">
        <v>100</v>
      </c>
    </row>
    <row r="12" spans="1:16" ht="12.75" customHeight="1" thickBot="1" x14ac:dyDescent="0.25">
      <c r="A12" s="11" t="str">
        <f t="shared" si="0"/>
        <v> BBS 73 </v>
      </c>
      <c r="B12" s="10" t="str">
        <f t="shared" si="1"/>
        <v>I</v>
      </c>
      <c r="C12" s="11">
        <f t="shared" si="2"/>
        <v>45936.394999999997</v>
      </c>
      <c r="D12" s="16" t="str">
        <f t="shared" si="3"/>
        <v>vis</v>
      </c>
      <c r="E12" s="57">
        <f>VLOOKUP(C12,Active!C$21:E$973,3,FALSE)</f>
        <v>7048.0450312539851</v>
      </c>
      <c r="F12" s="10" t="s">
        <v>78</v>
      </c>
      <c r="G12" s="16" t="str">
        <f t="shared" si="4"/>
        <v>45936.395</v>
      </c>
      <c r="H12" s="11">
        <f t="shared" si="5"/>
        <v>7048</v>
      </c>
      <c r="I12" s="58" t="s">
        <v>101</v>
      </c>
      <c r="J12" s="59" t="s">
        <v>102</v>
      </c>
      <c r="K12" s="58">
        <v>7048</v>
      </c>
      <c r="L12" s="58" t="s">
        <v>103</v>
      </c>
      <c r="M12" s="59" t="s">
        <v>98</v>
      </c>
      <c r="N12" s="59"/>
      <c r="O12" s="60" t="s">
        <v>99</v>
      </c>
      <c r="P12" s="60" t="s">
        <v>100</v>
      </c>
    </row>
    <row r="13" spans="1:16" ht="12.75" customHeight="1" thickBot="1" x14ac:dyDescent="0.25">
      <c r="A13" s="11" t="str">
        <f t="shared" si="0"/>
        <v> BBS 74 </v>
      </c>
      <c r="B13" s="10" t="str">
        <f t="shared" si="1"/>
        <v>I</v>
      </c>
      <c r="C13" s="11">
        <f t="shared" si="2"/>
        <v>45971.523000000001</v>
      </c>
      <c r="D13" s="16" t="str">
        <f t="shared" si="3"/>
        <v>vis</v>
      </c>
      <c r="E13" s="57">
        <f>VLOOKUP(C13,Active!C$21:E$973,3,FALSE)</f>
        <v>7068.0503161846455</v>
      </c>
      <c r="F13" s="10" t="s">
        <v>78</v>
      </c>
      <c r="G13" s="16" t="str">
        <f t="shared" si="4"/>
        <v>45971.523</v>
      </c>
      <c r="H13" s="11">
        <f t="shared" si="5"/>
        <v>7068</v>
      </c>
      <c r="I13" s="58" t="s">
        <v>104</v>
      </c>
      <c r="J13" s="59" t="s">
        <v>105</v>
      </c>
      <c r="K13" s="58">
        <v>7068</v>
      </c>
      <c r="L13" s="58" t="s">
        <v>106</v>
      </c>
      <c r="M13" s="59" t="s">
        <v>98</v>
      </c>
      <c r="N13" s="59"/>
      <c r="O13" s="60" t="s">
        <v>99</v>
      </c>
      <c r="P13" s="60" t="s">
        <v>107</v>
      </c>
    </row>
    <row r="14" spans="1:16" ht="12.75" customHeight="1" thickBot="1" x14ac:dyDescent="0.25">
      <c r="A14" s="11" t="str">
        <f t="shared" si="0"/>
        <v> BBS 78 </v>
      </c>
      <c r="B14" s="10" t="str">
        <f t="shared" si="1"/>
        <v>I</v>
      </c>
      <c r="C14" s="11">
        <f t="shared" si="2"/>
        <v>46331.49</v>
      </c>
      <c r="D14" s="16" t="str">
        <f t="shared" si="3"/>
        <v>vis</v>
      </c>
      <c r="E14" s="57">
        <f>VLOOKUP(C14,Active!C$21:E$973,3,FALSE)</f>
        <v>7273.0503845242647</v>
      </c>
      <c r="F14" s="10" t="s">
        <v>78</v>
      </c>
      <c r="G14" s="16" t="str">
        <f t="shared" si="4"/>
        <v>46331.490</v>
      </c>
      <c r="H14" s="11">
        <f t="shared" si="5"/>
        <v>7273</v>
      </c>
      <c r="I14" s="58" t="s">
        <v>108</v>
      </c>
      <c r="J14" s="59" t="s">
        <v>109</v>
      </c>
      <c r="K14" s="58">
        <v>7273</v>
      </c>
      <c r="L14" s="58" t="s">
        <v>106</v>
      </c>
      <c r="M14" s="59" t="s">
        <v>98</v>
      </c>
      <c r="N14" s="59"/>
      <c r="O14" s="60" t="s">
        <v>99</v>
      </c>
      <c r="P14" s="60" t="s">
        <v>110</v>
      </c>
    </row>
    <row r="15" spans="1:16" ht="12.75" customHeight="1" thickBot="1" x14ac:dyDescent="0.25">
      <c r="A15" s="11" t="str">
        <f t="shared" si="0"/>
        <v> BBS 81 </v>
      </c>
      <c r="B15" s="10" t="str">
        <f t="shared" si="1"/>
        <v>I</v>
      </c>
      <c r="C15" s="11">
        <f t="shared" si="2"/>
        <v>46712.508999999998</v>
      </c>
      <c r="D15" s="16" t="str">
        <f t="shared" si="3"/>
        <v>vis</v>
      </c>
      <c r="E15" s="57">
        <f>VLOOKUP(C15,Active!C$21:E$973,3,FALSE)</f>
        <v>7490.0395003006943</v>
      </c>
      <c r="F15" s="10" t="s">
        <v>78</v>
      </c>
      <c r="G15" s="16" t="str">
        <f t="shared" si="4"/>
        <v>46712.509</v>
      </c>
      <c r="H15" s="11">
        <f t="shared" si="5"/>
        <v>7490</v>
      </c>
      <c r="I15" s="58" t="s">
        <v>121</v>
      </c>
      <c r="J15" s="59" t="s">
        <v>122</v>
      </c>
      <c r="K15" s="58">
        <v>7490</v>
      </c>
      <c r="L15" s="58" t="s">
        <v>123</v>
      </c>
      <c r="M15" s="59" t="s">
        <v>98</v>
      </c>
      <c r="N15" s="59"/>
      <c r="O15" s="60" t="s">
        <v>99</v>
      </c>
      <c r="P15" s="60" t="s">
        <v>124</v>
      </c>
    </row>
    <row r="16" spans="1:16" ht="12.75" customHeight="1" thickBot="1" x14ac:dyDescent="0.25">
      <c r="A16" s="11" t="str">
        <f t="shared" si="0"/>
        <v> BBS 83 </v>
      </c>
      <c r="B16" s="10" t="str">
        <f t="shared" si="1"/>
        <v>I</v>
      </c>
      <c r="C16" s="11">
        <f t="shared" si="2"/>
        <v>46891.633000000002</v>
      </c>
      <c r="D16" s="16" t="str">
        <f t="shared" si="3"/>
        <v>vis</v>
      </c>
      <c r="E16" s="57">
        <f>VLOOKUP(C16,Active!C$21:E$973,3,FALSE)</f>
        <v>7592.050051938113</v>
      </c>
      <c r="F16" s="10" t="s">
        <v>78</v>
      </c>
      <c r="G16" s="16" t="str">
        <f t="shared" si="4"/>
        <v>46891.633</v>
      </c>
      <c r="H16" s="11">
        <f t="shared" si="5"/>
        <v>7592</v>
      </c>
      <c r="I16" s="58" t="s">
        <v>125</v>
      </c>
      <c r="J16" s="59" t="s">
        <v>126</v>
      </c>
      <c r="K16" s="58">
        <v>7592</v>
      </c>
      <c r="L16" s="58" t="s">
        <v>106</v>
      </c>
      <c r="M16" s="59" t="s">
        <v>98</v>
      </c>
      <c r="N16" s="59"/>
      <c r="O16" s="60" t="s">
        <v>99</v>
      </c>
      <c r="P16" s="60" t="s">
        <v>127</v>
      </c>
    </row>
    <row r="17" spans="1:16" ht="12.75" customHeight="1" thickBot="1" x14ac:dyDescent="0.25">
      <c r="A17" s="11" t="str">
        <f t="shared" si="0"/>
        <v> BBS 85 </v>
      </c>
      <c r="B17" s="10" t="str">
        <f t="shared" si="1"/>
        <v>I</v>
      </c>
      <c r="C17" s="11">
        <f t="shared" si="2"/>
        <v>47028.593999999997</v>
      </c>
      <c r="D17" s="16" t="str">
        <f t="shared" si="3"/>
        <v>vis</v>
      </c>
      <c r="E17" s="57">
        <f>VLOOKUP(C17,Active!C$21:E$973,3,FALSE)</f>
        <v>7670.0489083884595</v>
      </c>
      <c r="F17" s="10" t="s">
        <v>78</v>
      </c>
      <c r="G17" s="16" t="str">
        <f t="shared" si="4"/>
        <v>47028.594</v>
      </c>
      <c r="H17" s="11">
        <f t="shared" si="5"/>
        <v>7670</v>
      </c>
      <c r="I17" s="58" t="s">
        <v>128</v>
      </c>
      <c r="J17" s="59" t="s">
        <v>129</v>
      </c>
      <c r="K17" s="58">
        <v>7670</v>
      </c>
      <c r="L17" s="58" t="s">
        <v>130</v>
      </c>
      <c r="M17" s="59" t="s">
        <v>98</v>
      </c>
      <c r="N17" s="59"/>
      <c r="O17" s="60" t="s">
        <v>99</v>
      </c>
      <c r="P17" s="60" t="s">
        <v>131</v>
      </c>
    </row>
    <row r="18" spans="1:16" ht="12.75" customHeight="1" thickBot="1" x14ac:dyDescent="0.25">
      <c r="A18" s="11" t="str">
        <f t="shared" si="0"/>
        <v> BBS 86 </v>
      </c>
      <c r="B18" s="10" t="str">
        <f t="shared" si="1"/>
        <v>I</v>
      </c>
      <c r="C18" s="11">
        <f t="shared" si="2"/>
        <v>47153.262999999999</v>
      </c>
      <c r="D18" s="16" t="str">
        <f t="shared" si="3"/>
        <v>vis</v>
      </c>
      <c r="E18" s="57">
        <f>VLOOKUP(C18,Active!C$21:E$973,3,FALSE)</f>
        <v>7741.0475097042263</v>
      </c>
      <c r="F18" s="10" t="s">
        <v>78</v>
      </c>
      <c r="G18" s="16" t="str">
        <f t="shared" si="4"/>
        <v>47153.263</v>
      </c>
      <c r="H18" s="11">
        <f t="shared" si="5"/>
        <v>7741</v>
      </c>
      <c r="I18" s="58" t="s">
        <v>132</v>
      </c>
      <c r="J18" s="59" t="s">
        <v>133</v>
      </c>
      <c r="K18" s="58">
        <v>7741</v>
      </c>
      <c r="L18" s="58" t="s">
        <v>134</v>
      </c>
      <c r="M18" s="59" t="s">
        <v>98</v>
      </c>
      <c r="N18" s="59"/>
      <c r="O18" s="60" t="s">
        <v>99</v>
      </c>
      <c r="P18" s="60" t="s">
        <v>135</v>
      </c>
    </row>
    <row r="19" spans="1:16" ht="12.75" customHeight="1" thickBot="1" x14ac:dyDescent="0.25">
      <c r="A19" s="11" t="str">
        <f t="shared" si="0"/>
        <v> BBS 89 </v>
      </c>
      <c r="B19" s="10" t="str">
        <f t="shared" si="1"/>
        <v>I</v>
      </c>
      <c r="C19" s="11">
        <f t="shared" si="2"/>
        <v>47353.455000000002</v>
      </c>
      <c r="D19" s="16" t="str">
        <f t="shared" si="3"/>
        <v>vis</v>
      </c>
      <c r="E19" s="57">
        <f>VLOOKUP(C19,Active!C$21:E$973,3,FALSE)</f>
        <v>7855.0562207278645</v>
      </c>
      <c r="F19" s="10" t="s">
        <v>78</v>
      </c>
      <c r="G19" s="16" t="str">
        <f t="shared" si="4"/>
        <v>47353.455</v>
      </c>
      <c r="H19" s="11">
        <f t="shared" si="5"/>
        <v>7855</v>
      </c>
      <c r="I19" s="58" t="s">
        <v>136</v>
      </c>
      <c r="J19" s="59" t="s">
        <v>137</v>
      </c>
      <c r="K19" s="58">
        <v>7855</v>
      </c>
      <c r="L19" s="58" t="s">
        <v>138</v>
      </c>
      <c r="M19" s="59" t="s">
        <v>98</v>
      </c>
      <c r="N19" s="59"/>
      <c r="O19" s="60" t="s">
        <v>99</v>
      </c>
      <c r="P19" s="60" t="s">
        <v>139</v>
      </c>
    </row>
    <row r="20" spans="1:16" ht="12.75" customHeight="1" thickBot="1" x14ac:dyDescent="0.25">
      <c r="A20" s="11" t="str">
        <f t="shared" si="0"/>
        <v> BBS 93 </v>
      </c>
      <c r="B20" s="10" t="str">
        <f t="shared" si="1"/>
        <v>I</v>
      </c>
      <c r="C20" s="11">
        <f t="shared" si="2"/>
        <v>47822.300999999999</v>
      </c>
      <c r="D20" s="16" t="str">
        <f t="shared" si="3"/>
        <v>vis</v>
      </c>
      <c r="E20" s="57">
        <f>VLOOKUP(C20,Active!C$21:E$973,3,FALSE)</f>
        <v>8122.0625353088044</v>
      </c>
      <c r="F20" s="10" t="s">
        <v>78</v>
      </c>
      <c r="G20" s="16" t="str">
        <f t="shared" si="4"/>
        <v>47822.301</v>
      </c>
      <c r="H20" s="11">
        <f t="shared" si="5"/>
        <v>8122</v>
      </c>
      <c r="I20" s="58" t="s">
        <v>156</v>
      </c>
      <c r="J20" s="59" t="s">
        <v>157</v>
      </c>
      <c r="K20" s="58">
        <v>8122</v>
      </c>
      <c r="L20" s="58" t="s">
        <v>158</v>
      </c>
      <c r="M20" s="59" t="s">
        <v>98</v>
      </c>
      <c r="N20" s="59"/>
      <c r="O20" s="60" t="s">
        <v>99</v>
      </c>
      <c r="P20" s="60" t="s">
        <v>159</v>
      </c>
    </row>
    <row r="21" spans="1:16" ht="12.75" customHeight="1" thickBot="1" x14ac:dyDescent="0.25">
      <c r="A21" s="11" t="str">
        <f t="shared" si="0"/>
        <v> BBS 94 </v>
      </c>
      <c r="B21" s="10" t="str">
        <f t="shared" si="1"/>
        <v>I</v>
      </c>
      <c r="C21" s="11">
        <f t="shared" si="2"/>
        <v>47894.273999999998</v>
      </c>
      <c r="D21" s="16" t="str">
        <f t="shared" si="3"/>
        <v>vis</v>
      </c>
      <c r="E21" s="57">
        <f>VLOOKUP(C21,Active!C$21:E$973,3,FALSE)</f>
        <v>8163.0509312412287</v>
      </c>
      <c r="F21" s="10" t="s">
        <v>78</v>
      </c>
      <c r="G21" s="16" t="str">
        <f t="shared" si="4"/>
        <v>47894.274</v>
      </c>
      <c r="H21" s="11">
        <f t="shared" si="5"/>
        <v>8163</v>
      </c>
      <c r="I21" s="58" t="s">
        <v>164</v>
      </c>
      <c r="J21" s="59" t="s">
        <v>165</v>
      </c>
      <c r="K21" s="58">
        <v>8163</v>
      </c>
      <c r="L21" s="58" t="s">
        <v>166</v>
      </c>
      <c r="M21" s="59" t="s">
        <v>98</v>
      </c>
      <c r="N21" s="59"/>
      <c r="O21" s="60" t="s">
        <v>99</v>
      </c>
      <c r="P21" s="60" t="s">
        <v>167</v>
      </c>
    </row>
    <row r="22" spans="1:16" ht="12.75" customHeight="1" thickBot="1" x14ac:dyDescent="0.25">
      <c r="A22" s="11" t="str">
        <f t="shared" si="0"/>
        <v> BBS 96 </v>
      </c>
      <c r="B22" s="10" t="str">
        <f t="shared" si="1"/>
        <v>I</v>
      </c>
      <c r="C22" s="11">
        <f t="shared" si="2"/>
        <v>48136.608999999997</v>
      </c>
      <c r="D22" s="16" t="str">
        <f t="shared" si="3"/>
        <v>vis</v>
      </c>
      <c r="E22" s="57">
        <f>VLOOKUP(C22,Active!C$21:E$973,3,FALSE)</f>
        <v>8301.0599475151703</v>
      </c>
      <c r="F22" s="10" t="s">
        <v>78</v>
      </c>
      <c r="G22" s="16" t="str">
        <f t="shared" si="4"/>
        <v>48136.609</v>
      </c>
      <c r="H22" s="11">
        <f t="shared" si="5"/>
        <v>8301</v>
      </c>
      <c r="I22" s="58" t="s">
        <v>168</v>
      </c>
      <c r="J22" s="59" t="s">
        <v>169</v>
      </c>
      <c r="K22" s="58">
        <v>8301</v>
      </c>
      <c r="L22" s="58" t="s">
        <v>170</v>
      </c>
      <c r="M22" s="59" t="s">
        <v>98</v>
      </c>
      <c r="N22" s="59"/>
      <c r="O22" s="60" t="s">
        <v>99</v>
      </c>
      <c r="P22" s="60" t="s">
        <v>171</v>
      </c>
    </row>
    <row r="23" spans="1:16" ht="12.75" customHeight="1" thickBot="1" x14ac:dyDescent="0.25">
      <c r="A23" s="11" t="str">
        <f t="shared" si="0"/>
        <v> BBS 99 </v>
      </c>
      <c r="B23" s="10" t="str">
        <f t="shared" si="1"/>
        <v>I</v>
      </c>
      <c r="C23" s="11">
        <f t="shared" si="2"/>
        <v>48621.241000000002</v>
      </c>
      <c r="D23" s="16" t="str">
        <f t="shared" si="3"/>
        <v>vis</v>
      </c>
      <c r="E23" s="57">
        <f>VLOOKUP(C23,Active!C$21:E$973,3,FALSE)</f>
        <v>8577.0563391832056</v>
      </c>
      <c r="F23" s="10" t="s">
        <v>78</v>
      </c>
      <c r="G23" s="16" t="str">
        <f t="shared" si="4"/>
        <v>48621.241</v>
      </c>
      <c r="H23" s="11">
        <f t="shared" si="5"/>
        <v>8577</v>
      </c>
      <c r="I23" s="58" t="s">
        <v>172</v>
      </c>
      <c r="J23" s="59" t="s">
        <v>173</v>
      </c>
      <c r="K23" s="58">
        <v>8577</v>
      </c>
      <c r="L23" s="58" t="s">
        <v>138</v>
      </c>
      <c r="M23" s="59" t="s">
        <v>98</v>
      </c>
      <c r="N23" s="59"/>
      <c r="O23" s="60" t="s">
        <v>99</v>
      </c>
      <c r="P23" s="60" t="s">
        <v>174</v>
      </c>
    </row>
    <row r="24" spans="1:16" ht="12.75" customHeight="1" thickBot="1" x14ac:dyDescent="0.25">
      <c r="A24" s="11" t="str">
        <f t="shared" si="0"/>
        <v> BBS 104 </v>
      </c>
      <c r="B24" s="10" t="str">
        <f t="shared" si="1"/>
        <v>I</v>
      </c>
      <c r="C24" s="11">
        <f t="shared" si="2"/>
        <v>49202.464999999997</v>
      </c>
      <c r="D24" s="16" t="str">
        <f t="shared" si="3"/>
        <v>vis</v>
      </c>
      <c r="E24" s="57">
        <f>VLOOKUP(C24,Active!C$21:E$973,3,FALSE)</f>
        <v>8908.0615694421649</v>
      </c>
      <c r="F24" s="10" t="s">
        <v>78</v>
      </c>
      <c r="G24" s="16" t="str">
        <f t="shared" si="4"/>
        <v>49202.465</v>
      </c>
      <c r="H24" s="11">
        <f t="shared" si="5"/>
        <v>8908</v>
      </c>
      <c r="I24" s="58" t="s">
        <v>175</v>
      </c>
      <c r="J24" s="59" t="s">
        <v>176</v>
      </c>
      <c r="K24" s="58">
        <v>8908</v>
      </c>
      <c r="L24" s="58" t="s">
        <v>177</v>
      </c>
      <c r="M24" s="59" t="s">
        <v>98</v>
      </c>
      <c r="N24" s="59"/>
      <c r="O24" s="60" t="s">
        <v>99</v>
      </c>
      <c r="P24" s="60" t="s">
        <v>178</v>
      </c>
    </row>
    <row r="25" spans="1:16" ht="12.75" customHeight="1" thickBot="1" x14ac:dyDescent="0.25">
      <c r="A25" s="11" t="str">
        <f t="shared" si="0"/>
        <v> BBS 107 </v>
      </c>
      <c r="B25" s="10" t="str">
        <f t="shared" si="1"/>
        <v>I</v>
      </c>
      <c r="C25" s="11">
        <f t="shared" si="2"/>
        <v>49511.504999999997</v>
      </c>
      <c r="D25" s="16" t="str">
        <f t="shared" si="3"/>
        <v>vis</v>
      </c>
      <c r="E25" s="57">
        <f>VLOOKUP(C25,Active!C$21:E$973,3,FALSE)</f>
        <v>9084.0588723051405</v>
      </c>
      <c r="F25" s="10" t="s">
        <v>78</v>
      </c>
      <c r="G25" s="16" t="str">
        <f t="shared" si="4"/>
        <v>49511.505</v>
      </c>
      <c r="H25" s="11">
        <f t="shared" si="5"/>
        <v>9084</v>
      </c>
      <c r="I25" s="58" t="s">
        <v>179</v>
      </c>
      <c r="J25" s="59" t="s">
        <v>180</v>
      </c>
      <c r="K25" s="58">
        <v>9084</v>
      </c>
      <c r="L25" s="58" t="s">
        <v>181</v>
      </c>
      <c r="M25" s="59" t="s">
        <v>98</v>
      </c>
      <c r="N25" s="59"/>
      <c r="O25" s="60" t="s">
        <v>99</v>
      </c>
      <c r="P25" s="60" t="s">
        <v>182</v>
      </c>
    </row>
    <row r="26" spans="1:16" ht="12.75" customHeight="1" thickBot="1" x14ac:dyDescent="0.25">
      <c r="A26" s="11" t="str">
        <f t="shared" si="0"/>
        <v> BBS 110 </v>
      </c>
      <c r="B26" s="10" t="str">
        <f t="shared" si="1"/>
        <v>I</v>
      </c>
      <c r="C26" s="11">
        <f t="shared" si="2"/>
        <v>49978.593000000001</v>
      </c>
      <c r="D26" s="16" t="str">
        <f t="shared" si="3"/>
        <v>vis</v>
      </c>
      <c r="E26" s="57">
        <f>VLOOKUP(C26,Active!C$21:E$973,3,FALSE)</f>
        <v>9350.0640114446087</v>
      </c>
      <c r="F26" s="10" t="s">
        <v>78</v>
      </c>
      <c r="G26" s="16" t="str">
        <f t="shared" si="4"/>
        <v>49978.593</v>
      </c>
      <c r="H26" s="11">
        <f t="shared" si="5"/>
        <v>9350</v>
      </c>
      <c r="I26" s="58" t="s">
        <v>183</v>
      </c>
      <c r="J26" s="59" t="s">
        <v>184</v>
      </c>
      <c r="K26" s="58">
        <v>9350</v>
      </c>
      <c r="L26" s="58" t="s">
        <v>185</v>
      </c>
      <c r="M26" s="59" t="s">
        <v>98</v>
      </c>
      <c r="N26" s="59"/>
      <c r="O26" s="60" t="s">
        <v>99</v>
      </c>
      <c r="P26" s="60" t="s">
        <v>186</v>
      </c>
    </row>
    <row r="27" spans="1:16" ht="12.75" customHeight="1" thickBot="1" x14ac:dyDescent="0.25">
      <c r="A27" s="11" t="str">
        <f t="shared" si="0"/>
        <v> BBS 115 </v>
      </c>
      <c r="B27" s="10" t="str">
        <f t="shared" si="1"/>
        <v>I</v>
      </c>
      <c r="C27" s="11">
        <f t="shared" si="2"/>
        <v>50598.445</v>
      </c>
      <c r="D27" s="16" t="str">
        <f t="shared" si="3"/>
        <v>vis</v>
      </c>
      <c r="E27" s="57">
        <f>VLOOKUP(C27,Active!C$21:E$973,3,FALSE)</f>
        <v>9703.0677655677664</v>
      </c>
      <c r="F27" s="10" t="s">
        <v>78</v>
      </c>
      <c r="G27" s="16" t="str">
        <f t="shared" si="4"/>
        <v>50598.445</v>
      </c>
      <c r="H27" s="11">
        <f t="shared" si="5"/>
        <v>9703</v>
      </c>
      <c r="I27" s="58" t="s">
        <v>187</v>
      </c>
      <c r="J27" s="59" t="s">
        <v>188</v>
      </c>
      <c r="K27" s="58">
        <v>9703</v>
      </c>
      <c r="L27" s="58" t="s">
        <v>189</v>
      </c>
      <c r="M27" s="59" t="s">
        <v>98</v>
      </c>
      <c r="N27" s="59"/>
      <c r="O27" s="60" t="s">
        <v>99</v>
      </c>
      <c r="P27" s="60" t="s">
        <v>190</v>
      </c>
    </row>
    <row r="28" spans="1:16" ht="12.75" customHeight="1" thickBot="1" x14ac:dyDescent="0.25">
      <c r="A28" s="11" t="str">
        <f t="shared" si="0"/>
        <v>OEJV 0074 </v>
      </c>
      <c r="B28" s="10" t="str">
        <f t="shared" si="1"/>
        <v>I</v>
      </c>
      <c r="C28" s="11">
        <f t="shared" si="2"/>
        <v>52468.528100000003</v>
      </c>
      <c r="D28" s="16" t="str">
        <f t="shared" si="3"/>
        <v>vis</v>
      </c>
      <c r="E28" s="57">
        <f>VLOOKUP(C28,Active!C$21:E$973,3,FALSE)</f>
        <v>10768.074178102166</v>
      </c>
      <c r="F28" s="10" t="s">
        <v>78</v>
      </c>
      <c r="G28" s="16" t="str">
        <f t="shared" si="4"/>
        <v>52468.52810</v>
      </c>
      <c r="H28" s="11">
        <f t="shared" si="5"/>
        <v>10768</v>
      </c>
      <c r="I28" s="58" t="s">
        <v>213</v>
      </c>
      <c r="J28" s="59" t="s">
        <v>214</v>
      </c>
      <c r="K28" s="58">
        <v>10768</v>
      </c>
      <c r="L28" s="58" t="s">
        <v>215</v>
      </c>
      <c r="M28" s="59" t="s">
        <v>216</v>
      </c>
      <c r="N28" s="59" t="s">
        <v>217</v>
      </c>
      <c r="O28" s="60" t="s">
        <v>218</v>
      </c>
      <c r="P28" s="61" t="s">
        <v>219</v>
      </c>
    </row>
    <row r="29" spans="1:16" ht="12.75" customHeight="1" thickBot="1" x14ac:dyDescent="0.25">
      <c r="A29" s="11" t="str">
        <f t="shared" si="0"/>
        <v> BBS 129 </v>
      </c>
      <c r="B29" s="10" t="str">
        <f t="shared" si="1"/>
        <v>I</v>
      </c>
      <c r="C29" s="11">
        <f t="shared" si="2"/>
        <v>52533.491999999998</v>
      </c>
      <c r="D29" s="16" t="str">
        <f t="shared" si="3"/>
        <v>vis</v>
      </c>
      <c r="E29" s="57">
        <f>VLOOKUP(C29,Active!C$21:E$973,3,FALSE)</f>
        <v>10805.070913746287</v>
      </c>
      <c r="F29" s="10" t="s">
        <v>78</v>
      </c>
      <c r="G29" s="16" t="str">
        <f t="shared" si="4"/>
        <v>52533.492</v>
      </c>
      <c r="H29" s="11">
        <f t="shared" si="5"/>
        <v>10805</v>
      </c>
      <c r="I29" s="58" t="s">
        <v>224</v>
      </c>
      <c r="J29" s="59" t="s">
        <v>225</v>
      </c>
      <c r="K29" s="58">
        <v>10805</v>
      </c>
      <c r="L29" s="58" t="s">
        <v>226</v>
      </c>
      <c r="M29" s="59" t="s">
        <v>98</v>
      </c>
      <c r="N29" s="59"/>
      <c r="O29" s="60" t="s">
        <v>99</v>
      </c>
      <c r="P29" s="60" t="s">
        <v>227</v>
      </c>
    </row>
    <row r="30" spans="1:16" ht="12.75" customHeight="1" thickBot="1" x14ac:dyDescent="0.25">
      <c r="A30" s="11" t="str">
        <f t="shared" si="0"/>
        <v> BBS 129 </v>
      </c>
      <c r="B30" s="10" t="str">
        <f t="shared" si="1"/>
        <v>II</v>
      </c>
      <c r="C30" s="11">
        <f t="shared" si="2"/>
        <v>52592.3151</v>
      </c>
      <c r="D30" s="16" t="str">
        <f t="shared" si="3"/>
        <v>vis</v>
      </c>
      <c r="E30" s="57">
        <f>VLOOKUP(C30,Active!C$21:E$973,3,FALSE)</f>
        <v>10838.570483206679</v>
      </c>
      <c r="F30" s="10" t="s">
        <v>78</v>
      </c>
      <c r="G30" s="16" t="str">
        <f t="shared" si="4"/>
        <v>52592.3151</v>
      </c>
      <c r="H30" s="11">
        <f t="shared" si="5"/>
        <v>10838.5</v>
      </c>
      <c r="I30" s="58" t="s">
        <v>228</v>
      </c>
      <c r="J30" s="59" t="s">
        <v>229</v>
      </c>
      <c r="K30" s="58">
        <v>10838.5</v>
      </c>
      <c r="L30" s="58" t="s">
        <v>230</v>
      </c>
      <c r="M30" s="59" t="s">
        <v>202</v>
      </c>
      <c r="N30" s="59" t="s">
        <v>203</v>
      </c>
      <c r="O30" s="60" t="s">
        <v>212</v>
      </c>
      <c r="P30" s="60" t="s">
        <v>227</v>
      </c>
    </row>
    <row r="31" spans="1:16" ht="12.75" customHeight="1" thickBot="1" x14ac:dyDescent="0.25">
      <c r="A31" s="11" t="str">
        <f t="shared" si="0"/>
        <v> BBS 130 </v>
      </c>
      <c r="B31" s="10" t="str">
        <f t="shared" si="1"/>
        <v>I</v>
      </c>
      <c r="C31" s="11">
        <f t="shared" si="2"/>
        <v>52856.593999999997</v>
      </c>
      <c r="D31" s="16" t="str">
        <f t="shared" si="3"/>
        <v>vis</v>
      </c>
      <c r="E31" s="57">
        <f>VLOOKUP(C31,Active!C$21:E$973,3,FALSE)</f>
        <v>10989.076481147376</v>
      </c>
      <c r="F31" s="10" t="s">
        <v>78</v>
      </c>
      <c r="G31" s="16" t="str">
        <f t="shared" si="4"/>
        <v>52856.594</v>
      </c>
      <c r="H31" s="11">
        <f t="shared" si="5"/>
        <v>10989</v>
      </c>
      <c r="I31" s="58" t="s">
        <v>231</v>
      </c>
      <c r="J31" s="59" t="s">
        <v>232</v>
      </c>
      <c r="K31" s="58">
        <v>10989</v>
      </c>
      <c r="L31" s="58" t="s">
        <v>233</v>
      </c>
      <c r="M31" s="59" t="s">
        <v>98</v>
      </c>
      <c r="N31" s="59"/>
      <c r="O31" s="60" t="s">
        <v>99</v>
      </c>
      <c r="P31" s="60" t="s">
        <v>234</v>
      </c>
    </row>
    <row r="32" spans="1:16" ht="12.75" customHeight="1" thickBot="1" x14ac:dyDescent="0.25">
      <c r="A32" s="11" t="str">
        <f t="shared" si="0"/>
        <v>BAVM 173 </v>
      </c>
      <c r="B32" s="10" t="str">
        <f t="shared" si="1"/>
        <v>II</v>
      </c>
      <c r="C32" s="11">
        <f t="shared" si="2"/>
        <v>53303.480499999998</v>
      </c>
      <c r="D32" s="16" t="str">
        <f t="shared" si="3"/>
        <v>vis</v>
      </c>
      <c r="E32" s="57">
        <f>VLOOKUP(C32,Active!C$21:E$973,3,FALSE)</f>
        <v>11243.576929910885</v>
      </c>
      <c r="F32" s="10" t="s">
        <v>78</v>
      </c>
      <c r="G32" s="16" t="str">
        <f t="shared" si="4"/>
        <v>53303.4805</v>
      </c>
      <c r="H32" s="11">
        <f t="shared" si="5"/>
        <v>11243.5</v>
      </c>
      <c r="I32" s="58" t="s">
        <v>235</v>
      </c>
      <c r="J32" s="59" t="s">
        <v>236</v>
      </c>
      <c r="K32" s="58">
        <v>11243.5</v>
      </c>
      <c r="L32" s="58" t="s">
        <v>237</v>
      </c>
      <c r="M32" s="59" t="s">
        <v>202</v>
      </c>
      <c r="N32" s="59" t="s">
        <v>238</v>
      </c>
      <c r="O32" s="60" t="s">
        <v>239</v>
      </c>
      <c r="P32" s="61" t="s">
        <v>240</v>
      </c>
    </row>
    <row r="33" spans="1:16" ht="12.75" customHeight="1" thickBot="1" x14ac:dyDescent="0.25">
      <c r="A33" s="11" t="str">
        <f t="shared" si="0"/>
        <v>IBVS 5603 </v>
      </c>
      <c r="B33" s="10" t="str">
        <f t="shared" si="1"/>
        <v>I</v>
      </c>
      <c r="C33" s="11">
        <f t="shared" si="2"/>
        <v>53360.550300000003</v>
      </c>
      <c r="D33" s="16" t="str">
        <f t="shared" si="3"/>
        <v>vis</v>
      </c>
      <c r="E33" s="57">
        <f>VLOOKUP(C33,Active!C$21:E$973,3,FALSE)</f>
        <v>11276.078000564943</v>
      </c>
      <c r="F33" s="10" t="s">
        <v>78</v>
      </c>
      <c r="G33" s="16" t="str">
        <f t="shared" si="4"/>
        <v>53360.5503</v>
      </c>
      <c r="H33" s="11">
        <f t="shared" si="5"/>
        <v>11276</v>
      </c>
      <c r="I33" s="58" t="s">
        <v>241</v>
      </c>
      <c r="J33" s="59" t="s">
        <v>242</v>
      </c>
      <c r="K33" s="58" t="s">
        <v>243</v>
      </c>
      <c r="L33" s="58" t="s">
        <v>244</v>
      </c>
      <c r="M33" s="59" t="s">
        <v>202</v>
      </c>
      <c r="N33" s="59" t="s">
        <v>203</v>
      </c>
      <c r="O33" s="60" t="s">
        <v>245</v>
      </c>
      <c r="P33" s="61" t="s">
        <v>246</v>
      </c>
    </row>
    <row r="34" spans="1:16" ht="12.75" customHeight="1" thickBot="1" x14ac:dyDescent="0.25">
      <c r="A34" s="11" t="str">
        <f t="shared" si="0"/>
        <v>OEJV 0003 </v>
      </c>
      <c r="B34" s="10" t="str">
        <f t="shared" si="1"/>
        <v>I</v>
      </c>
      <c r="C34" s="11">
        <f t="shared" si="2"/>
        <v>53620.434999999998</v>
      </c>
      <c r="D34" s="16" t="str">
        <f t="shared" si="3"/>
        <v>vis</v>
      </c>
      <c r="E34" s="57">
        <f>VLOOKUP(C34,Active!C$21:E$973,3,FALSE)</f>
        <v>11424.081515499425</v>
      </c>
      <c r="F34" s="10" t="s">
        <v>78</v>
      </c>
      <c r="G34" s="16" t="str">
        <f t="shared" si="4"/>
        <v>53620.435</v>
      </c>
      <c r="H34" s="11">
        <f t="shared" si="5"/>
        <v>11424</v>
      </c>
      <c r="I34" s="58" t="s">
        <v>247</v>
      </c>
      <c r="J34" s="59" t="s">
        <v>248</v>
      </c>
      <c r="K34" s="58" t="s">
        <v>249</v>
      </c>
      <c r="L34" s="58" t="s">
        <v>250</v>
      </c>
      <c r="M34" s="59" t="s">
        <v>98</v>
      </c>
      <c r="N34" s="59"/>
      <c r="O34" s="60" t="s">
        <v>99</v>
      </c>
      <c r="P34" s="61" t="s">
        <v>251</v>
      </c>
    </row>
    <row r="35" spans="1:16" ht="12.75" customHeight="1" thickBot="1" x14ac:dyDescent="0.25">
      <c r="A35" s="11" t="str">
        <f t="shared" si="0"/>
        <v>IBVS 6093 </v>
      </c>
      <c r="B35" s="10" t="str">
        <f t="shared" si="1"/>
        <v>I</v>
      </c>
      <c r="C35" s="11">
        <f t="shared" si="2"/>
        <v>56519.500800000002</v>
      </c>
      <c r="D35" s="16" t="str">
        <f t="shared" si="3"/>
        <v>vis</v>
      </c>
      <c r="E35" s="57">
        <f>VLOOKUP(C35,Active!C$21:E$973,3,FALSE)</f>
        <v>13075.090322198534</v>
      </c>
      <c r="F35" s="10" t="s">
        <v>78</v>
      </c>
      <c r="G35" s="16" t="str">
        <f t="shared" si="4"/>
        <v>56519.5008</v>
      </c>
      <c r="H35" s="11">
        <f t="shared" si="5"/>
        <v>13075</v>
      </c>
      <c r="I35" s="58" t="s">
        <v>262</v>
      </c>
      <c r="J35" s="59" t="s">
        <v>263</v>
      </c>
      <c r="K35" s="58" t="s">
        <v>264</v>
      </c>
      <c r="L35" s="58" t="s">
        <v>265</v>
      </c>
      <c r="M35" s="59" t="s">
        <v>216</v>
      </c>
      <c r="N35" s="59" t="s">
        <v>78</v>
      </c>
      <c r="O35" s="60" t="s">
        <v>204</v>
      </c>
      <c r="P35" s="61" t="s">
        <v>266</v>
      </c>
    </row>
    <row r="36" spans="1:16" ht="12.75" customHeight="1" thickBot="1" x14ac:dyDescent="0.25">
      <c r="A36" s="11" t="str">
        <f t="shared" si="0"/>
        <v>BAVM 234 </v>
      </c>
      <c r="B36" s="10" t="str">
        <f t="shared" si="1"/>
        <v>I</v>
      </c>
      <c r="C36" s="11">
        <f t="shared" si="2"/>
        <v>56600.276400000002</v>
      </c>
      <c r="D36" s="16" t="str">
        <f t="shared" si="3"/>
        <v>vis</v>
      </c>
      <c r="E36" s="57">
        <f>VLOOKUP(C36,Active!C$21:E$973,3,FALSE)</f>
        <v>13121.09177099849</v>
      </c>
      <c r="F36" s="10" t="s">
        <v>78</v>
      </c>
      <c r="G36" s="16" t="str">
        <f t="shared" si="4"/>
        <v>56600.2764</v>
      </c>
      <c r="H36" s="11">
        <f t="shared" si="5"/>
        <v>13121</v>
      </c>
      <c r="I36" s="58" t="s">
        <v>267</v>
      </c>
      <c r="J36" s="59" t="s">
        <v>268</v>
      </c>
      <c r="K36" s="58" t="s">
        <v>269</v>
      </c>
      <c r="L36" s="58" t="s">
        <v>270</v>
      </c>
      <c r="M36" s="59" t="s">
        <v>216</v>
      </c>
      <c r="N36" s="59" t="s">
        <v>238</v>
      </c>
      <c r="O36" s="60" t="s">
        <v>239</v>
      </c>
      <c r="P36" s="61" t="s">
        <v>271</v>
      </c>
    </row>
    <row r="37" spans="1:16" ht="12.75" customHeight="1" thickBot="1" x14ac:dyDescent="0.25">
      <c r="A37" s="11" t="str">
        <f t="shared" si="0"/>
        <v> RIA 8.232 </v>
      </c>
      <c r="B37" s="10" t="str">
        <f t="shared" si="1"/>
        <v>I</v>
      </c>
      <c r="C37" s="11">
        <f t="shared" si="2"/>
        <v>33295.336000000003</v>
      </c>
      <c r="D37" s="16" t="str">
        <f t="shared" si="3"/>
        <v>vis</v>
      </c>
      <c r="E37" s="57">
        <f>VLOOKUP(C37,Active!C$21:E$973,3,FALSE)</f>
        <v>-150.99810015854587</v>
      </c>
      <c r="F37" s="10" t="s">
        <v>78</v>
      </c>
      <c r="G37" s="16" t="str">
        <f t="shared" si="4"/>
        <v>33295.336</v>
      </c>
      <c r="H37" s="11">
        <f t="shared" si="5"/>
        <v>-151</v>
      </c>
      <c r="I37" s="58" t="s">
        <v>80</v>
      </c>
      <c r="J37" s="59" t="s">
        <v>81</v>
      </c>
      <c r="K37" s="58">
        <v>-151</v>
      </c>
      <c r="L37" s="58" t="s">
        <v>82</v>
      </c>
      <c r="M37" s="59" t="s">
        <v>83</v>
      </c>
      <c r="N37" s="59"/>
      <c r="O37" s="60" t="s">
        <v>84</v>
      </c>
      <c r="P37" s="60" t="s">
        <v>85</v>
      </c>
    </row>
    <row r="38" spans="1:16" ht="12.75" customHeight="1" thickBot="1" x14ac:dyDescent="0.25">
      <c r="A38" s="11" t="str">
        <f t="shared" si="0"/>
        <v> RIA 8.232 </v>
      </c>
      <c r="B38" s="10" t="str">
        <f t="shared" si="1"/>
        <v>I</v>
      </c>
      <c r="C38" s="11">
        <f t="shared" si="2"/>
        <v>33560.483</v>
      </c>
      <c r="D38" s="16" t="str">
        <f t="shared" si="3"/>
        <v>vis</v>
      </c>
      <c r="E38" s="57">
        <f>VLOOKUP(C38,Active!C$21:E$973,3,FALSE)</f>
        <v>2.2779873530783053E-3</v>
      </c>
      <c r="F38" s="10" t="s">
        <v>78</v>
      </c>
      <c r="G38" s="16" t="str">
        <f t="shared" si="4"/>
        <v>33560.483</v>
      </c>
      <c r="H38" s="11">
        <f t="shared" si="5"/>
        <v>0</v>
      </c>
      <c r="I38" s="58" t="s">
        <v>86</v>
      </c>
      <c r="J38" s="59" t="s">
        <v>87</v>
      </c>
      <c r="K38" s="58">
        <v>0</v>
      </c>
      <c r="L38" s="58" t="s">
        <v>88</v>
      </c>
      <c r="M38" s="59" t="s">
        <v>83</v>
      </c>
      <c r="N38" s="59"/>
      <c r="O38" s="60" t="s">
        <v>84</v>
      </c>
      <c r="P38" s="60" t="s">
        <v>85</v>
      </c>
    </row>
    <row r="39" spans="1:16" ht="12.75" customHeight="1" thickBot="1" x14ac:dyDescent="0.25">
      <c r="A39" s="11" t="str">
        <f t="shared" si="0"/>
        <v> RIA 8.232 </v>
      </c>
      <c r="B39" s="10" t="str">
        <f t="shared" si="1"/>
        <v>I</v>
      </c>
      <c r="C39" s="11">
        <f t="shared" si="2"/>
        <v>34605.262999999999</v>
      </c>
      <c r="D39" s="16" t="str">
        <f t="shared" si="3"/>
        <v>vis</v>
      </c>
      <c r="E39" s="57">
        <f>VLOOKUP(C39,Active!C$21:E$973,3,FALSE)</f>
        <v>595.00118455342317</v>
      </c>
      <c r="F39" s="10" t="s">
        <v>78</v>
      </c>
      <c r="G39" s="16" t="str">
        <f t="shared" si="4"/>
        <v>34605.263</v>
      </c>
      <c r="H39" s="11">
        <f t="shared" si="5"/>
        <v>595</v>
      </c>
      <c r="I39" s="58" t="s">
        <v>89</v>
      </c>
      <c r="J39" s="59" t="s">
        <v>90</v>
      </c>
      <c r="K39" s="58">
        <v>595</v>
      </c>
      <c r="L39" s="58" t="s">
        <v>91</v>
      </c>
      <c r="M39" s="59" t="s">
        <v>83</v>
      </c>
      <c r="N39" s="59"/>
      <c r="O39" s="60" t="s">
        <v>84</v>
      </c>
      <c r="P39" s="60" t="s">
        <v>85</v>
      </c>
    </row>
    <row r="40" spans="1:16" ht="12.75" customHeight="1" thickBot="1" x14ac:dyDescent="0.25">
      <c r="A40" s="11" t="str">
        <f t="shared" si="0"/>
        <v> RIA 8.232 </v>
      </c>
      <c r="B40" s="10" t="str">
        <f t="shared" si="1"/>
        <v>I</v>
      </c>
      <c r="C40" s="11">
        <f t="shared" si="2"/>
        <v>34712.366999999998</v>
      </c>
      <c r="D40" s="16" t="str">
        <f t="shared" si="3"/>
        <v>vis</v>
      </c>
      <c r="E40" s="57">
        <f>VLOOKUP(C40,Active!C$21:E$973,3,FALSE)</f>
        <v>655.99657390702112</v>
      </c>
      <c r="F40" s="10" t="s">
        <v>78</v>
      </c>
      <c r="G40" s="16" t="str">
        <f t="shared" si="4"/>
        <v>34712.367</v>
      </c>
      <c r="H40" s="11">
        <f t="shared" si="5"/>
        <v>656</v>
      </c>
      <c r="I40" s="58" t="s">
        <v>92</v>
      </c>
      <c r="J40" s="59" t="s">
        <v>93</v>
      </c>
      <c r="K40" s="58">
        <v>656</v>
      </c>
      <c r="L40" s="58" t="s">
        <v>94</v>
      </c>
      <c r="M40" s="59" t="s">
        <v>83</v>
      </c>
      <c r="N40" s="59"/>
      <c r="O40" s="60" t="s">
        <v>84</v>
      </c>
      <c r="P40" s="60" t="s">
        <v>85</v>
      </c>
    </row>
    <row r="41" spans="1:16" ht="12.75" customHeight="1" thickBot="1" x14ac:dyDescent="0.25">
      <c r="A41" s="11" t="str">
        <f t="shared" si="0"/>
        <v> BRNO 28 </v>
      </c>
      <c r="B41" s="10" t="str">
        <f t="shared" si="1"/>
        <v>I</v>
      </c>
      <c r="C41" s="11">
        <f t="shared" si="2"/>
        <v>46705.5</v>
      </c>
      <c r="D41" s="16" t="str">
        <f t="shared" si="3"/>
        <v>vis</v>
      </c>
      <c r="E41" s="57">
        <f>VLOOKUP(C41,Active!C$21:E$973,3,FALSE)</f>
        <v>7486.0478969620763</v>
      </c>
      <c r="F41" s="10" t="s">
        <v>78</v>
      </c>
      <c r="G41" s="16" t="str">
        <f t="shared" si="4"/>
        <v>46705.500</v>
      </c>
      <c r="H41" s="11">
        <f t="shared" si="5"/>
        <v>7486</v>
      </c>
      <c r="I41" s="58" t="s">
        <v>111</v>
      </c>
      <c r="J41" s="59" t="s">
        <v>112</v>
      </c>
      <c r="K41" s="58">
        <v>7486</v>
      </c>
      <c r="L41" s="58" t="s">
        <v>113</v>
      </c>
      <c r="M41" s="59" t="s">
        <v>98</v>
      </c>
      <c r="N41" s="59"/>
      <c r="O41" s="60" t="s">
        <v>114</v>
      </c>
      <c r="P41" s="60" t="s">
        <v>115</v>
      </c>
    </row>
    <row r="42" spans="1:16" ht="12.75" customHeight="1" thickBot="1" x14ac:dyDescent="0.25">
      <c r="A42" s="11" t="str">
        <f t="shared" si="0"/>
        <v> BRNO 28 </v>
      </c>
      <c r="B42" s="10" t="str">
        <f t="shared" si="1"/>
        <v>I</v>
      </c>
      <c r="C42" s="11">
        <f t="shared" si="2"/>
        <v>46705.506000000001</v>
      </c>
      <c r="D42" s="16" t="str">
        <f t="shared" si="3"/>
        <v>vis</v>
      </c>
      <c r="E42" s="57">
        <f>VLOOKUP(C42,Active!C$21:E$973,3,FALSE)</f>
        <v>7486.0513139431059</v>
      </c>
      <c r="F42" s="10" t="s">
        <v>78</v>
      </c>
      <c r="G42" s="16" t="str">
        <f t="shared" si="4"/>
        <v>46705.506</v>
      </c>
      <c r="H42" s="11">
        <f t="shared" si="5"/>
        <v>7486</v>
      </c>
      <c r="I42" s="58" t="s">
        <v>116</v>
      </c>
      <c r="J42" s="59" t="s">
        <v>117</v>
      </c>
      <c r="K42" s="58">
        <v>7486</v>
      </c>
      <c r="L42" s="58" t="s">
        <v>118</v>
      </c>
      <c r="M42" s="59" t="s">
        <v>98</v>
      </c>
      <c r="N42" s="59"/>
      <c r="O42" s="60" t="s">
        <v>119</v>
      </c>
      <c r="P42" s="60" t="s">
        <v>115</v>
      </c>
    </row>
    <row r="43" spans="1:16" ht="12.75" customHeight="1" thickBot="1" x14ac:dyDescent="0.25">
      <c r="A43" s="11" t="str">
        <f t="shared" si="0"/>
        <v> BRNO 28 </v>
      </c>
      <c r="B43" s="10" t="str">
        <f t="shared" si="1"/>
        <v>I</v>
      </c>
      <c r="C43" s="11">
        <f t="shared" si="2"/>
        <v>46705.506000000001</v>
      </c>
      <c r="D43" s="16" t="str">
        <f t="shared" si="3"/>
        <v>vis</v>
      </c>
      <c r="E43" s="57">
        <f>VLOOKUP(C43,Active!C$21:E$973,3,FALSE)</f>
        <v>7486.0513139431059</v>
      </c>
      <c r="F43" s="10" t="s">
        <v>78</v>
      </c>
      <c r="G43" s="16" t="str">
        <f t="shared" si="4"/>
        <v>46705.506</v>
      </c>
      <c r="H43" s="11">
        <f t="shared" si="5"/>
        <v>7486</v>
      </c>
      <c r="I43" s="58" t="s">
        <v>116</v>
      </c>
      <c r="J43" s="59" t="s">
        <v>117</v>
      </c>
      <c r="K43" s="58">
        <v>7486</v>
      </c>
      <c r="L43" s="58" t="s">
        <v>118</v>
      </c>
      <c r="M43" s="59" t="s">
        <v>98</v>
      </c>
      <c r="N43" s="59"/>
      <c r="O43" s="60" t="s">
        <v>120</v>
      </c>
      <c r="P43" s="60" t="s">
        <v>115</v>
      </c>
    </row>
    <row r="44" spans="1:16" ht="12.75" customHeight="1" thickBot="1" x14ac:dyDescent="0.25">
      <c r="A44" s="11" t="str">
        <f t="shared" si="0"/>
        <v> BRNO 30 </v>
      </c>
      <c r="B44" s="10" t="str">
        <f t="shared" si="1"/>
        <v>I</v>
      </c>
      <c r="C44" s="11">
        <f t="shared" si="2"/>
        <v>47734.472999999998</v>
      </c>
      <c r="D44" s="16" t="str">
        <f t="shared" si="3"/>
        <v>vis</v>
      </c>
      <c r="E44" s="57">
        <f>VLOOKUP(C44,Active!C$21:E$973,3,FALSE)</f>
        <v>8072.0447670074527</v>
      </c>
      <c r="F44" s="10" t="s">
        <v>78</v>
      </c>
      <c r="G44" s="16" t="str">
        <f t="shared" si="4"/>
        <v>47734.473</v>
      </c>
      <c r="H44" s="11">
        <f t="shared" si="5"/>
        <v>8072</v>
      </c>
      <c r="I44" s="58" t="s">
        <v>140</v>
      </c>
      <c r="J44" s="59" t="s">
        <v>141</v>
      </c>
      <c r="K44" s="58">
        <v>8072</v>
      </c>
      <c r="L44" s="58" t="s">
        <v>103</v>
      </c>
      <c r="M44" s="59" t="s">
        <v>98</v>
      </c>
      <c r="N44" s="59"/>
      <c r="O44" s="60" t="s">
        <v>142</v>
      </c>
      <c r="P44" s="60" t="s">
        <v>143</v>
      </c>
    </row>
    <row r="45" spans="1:16" ht="12.75" customHeight="1" thickBot="1" x14ac:dyDescent="0.25">
      <c r="A45" s="11" t="str">
        <f t="shared" si="0"/>
        <v>BAVM 56 </v>
      </c>
      <c r="B45" s="10" t="str">
        <f t="shared" si="1"/>
        <v>I</v>
      </c>
      <c r="C45" s="11">
        <f t="shared" si="2"/>
        <v>47734.474000000002</v>
      </c>
      <c r="D45" s="16" t="str">
        <f t="shared" si="3"/>
        <v>vis</v>
      </c>
      <c r="E45" s="57">
        <f>VLOOKUP(C45,Active!C$21:E$973,3,FALSE)</f>
        <v>8072.0453365042931</v>
      </c>
      <c r="F45" s="10" t="s">
        <v>78</v>
      </c>
      <c r="G45" s="16" t="str">
        <f t="shared" si="4"/>
        <v>47734.474</v>
      </c>
      <c r="H45" s="11">
        <f t="shared" si="5"/>
        <v>8072</v>
      </c>
      <c r="I45" s="58" t="s">
        <v>144</v>
      </c>
      <c r="J45" s="59" t="s">
        <v>145</v>
      </c>
      <c r="K45" s="58">
        <v>8072</v>
      </c>
      <c r="L45" s="58" t="s">
        <v>146</v>
      </c>
      <c r="M45" s="59" t="s">
        <v>98</v>
      </c>
      <c r="N45" s="59"/>
      <c r="O45" s="60" t="s">
        <v>147</v>
      </c>
      <c r="P45" s="61" t="s">
        <v>148</v>
      </c>
    </row>
    <row r="46" spans="1:16" ht="12.75" customHeight="1" thickBot="1" x14ac:dyDescent="0.25">
      <c r="A46" s="11" t="str">
        <f t="shared" si="0"/>
        <v> BRNO 30 </v>
      </c>
      <c r="B46" s="10" t="str">
        <f t="shared" si="1"/>
        <v>I</v>
      </c>
      <c r="C46" s="11">
        <f t="shared" si="2"/>
        <v>47734.474000000002</v>
      </c>
      <c r="D46" s="16" t="str">
        <f t="shared" si="3"/>
        <v>vis</v>
      </c>
      <c r="E46" s="57">
        <f>VLOOKUP(C46,Active!C$21:E$973,3,FALSE)</f>
        <v>8072.0453365042931</v>
      </c>
      <c r="F46" s="10" t="s">
        <v>78</v>
      </c>
      <c r="G46" s="16" t="str">
        <f t="shared" si="4"/>
        <v>47734.474</v>
      </c>
      <c r="H46" s="11">
        <f t="shared" si="5"/>
        <v>8072</v>
      </c>
      <c r="I46" s="58" t="s">
        <v>144</v>
      </c>
      <c r="J46" s="59" t="s">
        <v>145</v>
      </c>
      <c r="K46" s="58">
        <v>8072</v>
      </c>
      <c r="L46" s="58" t="s">
        <v>146</v>
      </c>
      <c r="M46" s="59" t="s">
        <v>98</v>
      </c>
      <c r="N46" s="59"/>
      <c r="O46" s="60" t="s">
        <v>149</v>
      </c>
      <c r="P46" s="60" t="s">
        <v>143</v>
      </c>
    </row>
    <row r="47" spans="1:16" ht="12.75" customHeight="1" thickBot="1" x14ac:dyDescent="0.25">
      <c r="A47" s="11" t="str">
        <f t="shared" si="0"/>
        <v> BRNO 30 </v>
      </c>
      <c r="B47" s="10" t="str">
        <f t="shared" si="1"/>
        <v>I</v>
      </c>
      <c r="C47" s="11">
        <f t="shared" si="2"/>
        <v>47734.48</v>
      </c>
      <c r="D47" s="16" t="str">
        <f t="shared" si="3"/>
        <v>vis</v>
      </c>
      <c r="E47" s="57">
        <f>VLOOKUP(C47,Active!C$21:E$973,3,FALSE)</f>
        <v>8072.0487534853228</v>
      </c>
      <c r="F47" s="10" t="s">
        <v>78</v>
      </c>
      <c r="G47" s="16" t="str">
        <f t="shared" si="4"/>
        <v>47734.480</v>
      </c>
      <c r="H47" s="11">
        <f t="shared" si="5"/>
        <v>8072</v>
      </c>
      <c r="I47" s="58" t="s">
        <v>150</v>
      </c>
      <c r="J47" s="59" t="s">
        <v>151</v>
      </c>
      <c r="K47" s="58">
        <v>8072</v>
      </c>
      <c r="L47" s="58" t="s">
        <v>130</v>
      </c>
      <c r="M47" s="59" t="s">
        <v>98</v>
      </c>
      <c r="N47" s="59"/>
      <c r="O47" s="60" t="s">
        <v>152</v>
      </c>
      <c r="P47" s="60" t="s">
        <v>143</v>
      </c>
    </row>
    <row r="48" spans="1:16" ht="12.75" customHeight="1" thickBot="1" x14ac:dyDescent="0.25">
      <c r="A48" s="11" t="str">
        <f t="shared" si="0"/>
        <v> BRNO 30 </v>
      </c>
      <c r="B48" s="10" t="str">
        <f t="shared" si="1"/>
        <v>I</v>
      </c>
      <c r="C48" s="11">
        <f t="shared" si="2"/>
        <v>47734.48</v>
      </c>
      <c r="D48" s="16" t="str">
        <f t="shared" si="3"/>
        <v>vis</v>
      </c>
      <c r="E48" s="57">
        <f>VLOOKUP(C48,Active!C$21:E$973,3,FALSE)</f>
        <v>8072.0487534853228</v>
      </c>
      <c r="F48" s="10" t="s">
        <v>78</v>
      </c>
      <c r="G48" s="16" t="str">
        <f t="shared" si="4"/>
        <v>47734.480</v>
      </c>
      <c r="H48" s="11">
        <f t="shared" si="5"/>
        <v>8072</v>
      </c>
      <c r="I48" s="58" t="s">
        <v>150</v>
      </c>
      <c r="J48" s="59" t="s">
        <v>151</v>
      </c>
      <c r="K48" s="58">
        <v>8072</v>
      </c>
      <c r="L48" s="58" t="s">
        <v>130</v>
      </c>
      <c r="M48" s="59" t="s">
        <v>98</v>
      </c>
      <c r="N48" s="59"/>
      <c r="O48" s="60" t="s">
        <v>119</v>
      </c>
      <c r="P48" s="60" t="s">
        <v>143</v>
      </c>
    </row>
    <row r="49" spans="1:16" ht="12.75" customHeight="1" thickBot="1" x14ac:dyDescent="0.25">
      <c r="A49" s="11" t="str">
        <f t="shared" si="0"/>
        <v> BRNO 30 </v>
      </c>
      <c r="B49" s="10" t="str">
        <f t="shared" si="1"/>
        <v>I</v>
      </c>
      <c r="C49" s="11">
        <f t="shared" si="2"/>
        <v>47734.482000000004</v>
      </c>
      <c r="D49" s="16" t="str">
        <f t="shared" si="3"/>
        <v>vis</v>
      </c>
      <c r="E49" s="57">
        <f>VLOOKUP(C49,Active!C$21:E$973,3,FALSE)</f>
        <v>8072.0498924789999</v>
      </c>
      <c r="F49" s="10" t="s">
        <v>78</v>
      </c>
      <c r="G49" s="16" t="str">
        <f t="shared" si="4"/>
        <v>47734.482</v>
      </c>
      <c r="H49" s="11">
        <f t="shared" si="5"/>
        <v>8072</v>
      </c>
      <c r="I49" s="58" t="s">
        <v>153</v>
      </c>
      <c r="J49" s="59" t="s">
        <v>154</v>
      </c>
      <c r="K49" s="58">
        <v>8072</v>
      </c>
      <c r="L49" s="58" t="s">
        <v>106</v>
      </c>
      <c r="M49" s="59" t="s">
        <v>98</v>
      </c>
      <c r="N49" s="59"/>
      <c r="O49" s="60" t="s">
        <v>155</v>
      </c>
      <c r="P49" s="60" t="s">
        <v>143</v>
      </c>
    </row>
    <row r="50" spans="1:16" ht="12.75" customHeight="1" thickBot="1" x14ac:dyDescent="0.25">
      <c r="A50" s="11" t="str">
        <f t="shared" si="0"/>
        <v> BRNO 30 </v>
      </c>
      <c r="B50" s="10" t="str">
        <f t="shared" si="1"/>
        <v>I</v>
      </c>
      <c r="C50" s="11">
        <f t="shared" si="2"/>
        <v>47850.377999999997</v>
      </c>
      <c r="D50" s="16" t="str">
        <f t="shared" si="3"/>
        <v>vis</v>
      </c>
      <c r="E50" s="57">
        <f>VLOOKUP(C50,Active!C$21:E$973,3,FALSE)</f>
        <v>8138.05229803364</v>
      </c>
      <c r="F50" s="10" t="s">
        <v>78</v>
      </c>
      <c r="G50" s="16" t="str">
        <f t="shared" si="4"/>
        <v>47850.378</v>
      </c>
      <c r="H50" s="11">
        <f t="shared" si="5"/>
        <v>8138</v>
      </c>
      <c r="I50" s="58" t="s">
        <v>160</v>
      </c>
      <c r="J50" s="59" t="s">
        <v>161</v>
      </c>
      <c r="K50" s="58">
        <v>8138</v>
      </c>
      <c r="L50" s="58" t="s">
        <v>162</v>
      </c>
      <c r="M50" s="59" t="s">
        <v>98</v>
      </c>
      <c r="N50" s="59"/>
      <c r="O50" s="60" t="s">
        <v>163</v>
      </c>
      <c r="P50" s="60" t="s">
        <v>143</v>
      </c>
    </row>
    <row r="51" spans="1:16" ht="12.75" customHeight="1" thickBot="1" x14ac:dyDescent="0.25">
      <c r="A51" s="11" t="str">
        <f t="shared" si="0"/>
        <v> BBS 127 </v>
      </c>
      <c r="B51" s="10" t="str">
        <f t="shared" si="1"/>
        <v>II</v>
      </c>
      <c r="C51" s="11">
        <f t="shared" si="2"/>
        <v>51115.572</v>
      </c>
      <c r="D51" s="16" t="str">
        <f t="shared" si="3"/>
        <v>vis</v>
      </c>
      <c r="E51" s="57">
        <f>VLOOKUP(C51,Active!C$21:E$973,3,FALSE)</f>
        <v>9997.5699569915996</v>
      </c>
      <c r="F51" s="10" t="s">
        <v>78</v>
      </c>
      <c r="G51" s="16" t="str">
        <f t="shared" si="4"/>
        <v>51115.572</v>
      </c>
      <c r="H51" s="11">
        <f t="shared" si="5"/>
        <v>9997.5</v>
      </c>
      <c r="I51" s="58" t="s">
        <v>191</v>
      </c>
      <c r="J51" s="59" t="s">
        <v>192</v>
      </c>
      <c r="K51" s="58">
        <v>9997.5</v>
      </c>
      <c r="L51" s="58" t="s">
        <v>193</v>
      </c>
      <c r="M51" s="59" t="s">
        <v>98</v>
      </c>
      <c r="N51" s="59"/>
      <c r="O51" s="60" t="s">
        <v>99</v>
      </c>
      <c r="P51" s="60" t="s">
        <v>194</v>
      </c>
    </row>
    <row r="52" spans="1:16" ht="12.75" customHeight="1" thickBot="1" x14ac:dyDescent="0.25">
      <c r="A52" s="11" t="str">
        <f t="shared" si="0"/>
        <v> BBS 121 </v>
      </c>
      <c r="B52" s="10" t="str">
        <f t="shared" si="1"/>
        <v>I</v>
      </c>
      <c r="C52" s="11">
        <f t="shared" si="2"/>
        <v>51404.398999999998</v>
      </c>
      <c r="D52" s="16" t="str">
        <f t="shared" si="3"/>
        <v>vis</v>
      </c>
      <c r="E52" s="57">
        <f>VLOOKUP(C52,Active!C$21:E$973,3,FALSE)</f>
        <v>10162.056020264974</v>
      </c>
      <c r="F52" s="10" t="s">
        <v>78</v>
      </c>
      <c r="G52" s="16" t="str">
        <f t="shared" si="4"/>
        <v>51404.399</v>
      </c>
      <c r="H52" s="11">
        <f t="shared" si="5"/>
        <v>10162</v>
      </c>
      <c r="I52" s="58" t="s">
        <v>195</v>
      </c>
      <c r="J52" s="59" t="s">
        <v>196</v>
      </c>
      <c r="K52" s="58">
        <v>10162</v>
      </c>
      <c r="L52" s="58" t="s">
        <v>197</v>
      </c>
      <c r="M52" s="59" t="s">
        <v>98</v>
      </c>
      <c r="N52" s="59"/>
      <c r="O52" s="60" t="s">
        <v>99</v>
      </c>
      <c r="P52" s="60" t="s">
        <v>198</v>
      </c>
    </row>
    <row r="53" spans="1:16" ht="12.75" customHeight="1" thickBot="1" x14ac:dyDescent="0.25">
      <c r="A53" s="11" t="str">
        <f t="shared" si="0"/>
        <v> BBS 126 </v>
      </c>
      <c r="B53" s="10" t="str">
        <f t="shared" si="1"/>
        <v>I</v>
      </c>
      <c r="C53" s="11">
        <f t="shared" si="2"/>
        <v>52094.511400000003</v>
      </c>
      <c r="D53" s="16" t="str">
        <f t="shared" si="3"/>
        <v>vis</v>
      </c>
      <c r="E53" s="57">
        <f>VLOOKUP(C53,Active!C$21:E$973,3,FALSE)</f>
        <v>10555.07285003554</v>
      </c>
      <c r="F53" s="10" t="s">
        <v>78</v>
      </c>
      <c r="G53" s="16" t="str">
        <f t="shared" si="4"/>
        <v>52094.5114</v>
      </c>
      <c r="H53" s="11">
        <f t="shared" si="5"/>
        <v>10555</v>
      </c>
      <c r="I53" s="58" t="s">
        <v>199</v>
      </c>
      <c r="J53" s="59" t="s">
        <v>200</v>
      </c>
      <c r="K53" s="58">
        <v>10555</v>
      </c>
      <c r="L53" s="58" t="s">
        <v>201</v>
      </c>
      <c r="M53" s="59" t="s">
        <v>202</v>
      </c>
      <c r="N53" s="59" t="s">
        <v>203</v>
      </c>
      <c r="O53" s="60" t="s">
        <v>204</v>
      </c>
      <c r="P53" s="60" t="s">
        <v>205</v>
      </c>
    </row>
    <row r="54" spans="1:16" ht="12.75" customHeight="1" thickBot="1" x14ac:dyDescent="0.25">
      <c r="A54" s="11" t="str">
        <f t="shared" si="0"/>
        <v> BBS 126 </v>
      </c>
      <c r="B54" s="10" t="str">
        <f t="shared" si="1"/>
        <v>I</v>
      </c>
      <c r="C54" s="11">
        <f t="shared" si="2"/>
        <v>52196.354200000002</v>
      </c>
      <c r="D54" s="16" t="str">
        <f t="shared" si="3"/>
        <v>vis</v>
      </c>
      <c r="E54" s="57">
        <f>VLOOKUP(C54,Active!C$21:E$973,3,FALSE)</f>
        <v>10613.072002624243</v>
      </c>
      <c r="F54" s="10" t="s">
        <v>78</v>
      </c>
      <c r="G54" s="16" t="str">
        <f t="shared" si="4"/>
        <v>52196.3542</v>
      </c>
      <c r="H54" s="11">
        <f t="shared" si="5"/>
        <v>10613</v>
      </c>
      <c r="I54" s="58" t="s">
        <v>206</v>
      </c>
      <c r="J54" s="59" t="s">
        <v>207</v>
      </c>
      <c r="K54" s="58">
        <v>10613</v>
      </c>
      <c r="L54" s="58" t="s">
        <v>208</v>
      </c>
      <c r="M54" s="59" t="s">
        <v>202</v>
      </c>
      <c r="N54" s="59" t="s">
        <v>203</v>
      </c>
      <c r="O54" s="60" t="s">
        <v>204</v>
      </c>
      <c r="P54" s="60" t="s">
        <v>205</v>
      </c>
    </row>
    <row r="55" spans="1:16" ht="12.75" customHeight="1" thickBot="1" x14ac:dyDescent="0.25">
      <c r="A55" s="11" t="str">
        <f t="shared" si="0"/>
        <v> BBS 127 </v>
      </c>
      <c r="B55" s="10" t="str">
        <f t="shared" si="1"/>
        <v>II</v>
      </c>
      <c r="C55" s="11">
        <f t="shared" si="2"/>
        <v>52218.303500000002</v>
      </c>
      <c r="D55" s="16" t="str">
        <f t="shared" si="3"/>
        <v>vis</v>
      </c>
      <c r="E55" s="57">
        <f>VLOOKUP(C55,Active!C$21:E$973,3,FALSE)</f>
        <v>10625.572059573928</v>
      </c>
      <c r="F55" s="10" t="s">
        <v>78</v>
      </c>
      <c r="G55" s="16" t="str">
        <f t="shared" si="4"/>
        <v>52218.3035</v>
      </c>
      <c r="H55" s="11">
        <f t="shared" si="5"/>
        <v>10625.5</v>
      </c>
      <c r="I55" s="58" t="s">
        <v>209</v>
      </c>
      <c r="J55" s="59" t="s">
        <v>210</v>
      </c>
      <c r="K55" s="58">
        <v>10625.5</v>
      </c>
      <c r="L55" s="58" t="s">
        <v>211</v>
      </c>
      <c r="M55" s="59" t="s">
        <v>202</v>
      </c>
      <c r="N55" s="59" t="s">
        <v>203</v>
      </c>
      <c r="O55" s="60" t="s">
        <v>212</v>
      </c>
      <c r="P55" s="60" t="s">
        <v>194</v>
      </c>
    </row>
    <row r="56" spans="1:16" ht="12.75" customHeight="1" thickBot="1" x14ac:dyDescent="0.25">
      <c r="A56" s="11" t="str">
        <f t="shared" si="0"/>
        <v> BBS 128 </v>
      </c>
      <c r="B56" s="10" t="str">
        <f t="shared" si="1"/>
        <v>I</v>
      </c>
      <c r="C56" s="11">
        <f t="shared" si="2"/>
        <v>52475.548999999999</v>
      </c>
      <c r="D56" s="16" t="str">
        <f t="shared" si="3"/>
        <v>vis</v>
      </c>
      <c r="E56" s="57">
        <f>VLOOKUP(C56,Active!C$21:E$973,3,FALSE)</f>
        <v>10772.072558453156</v>
      </c>
      <c r="F56" s="10" t="s">
        <v>78</v>
      </c>
      <c r="G56" s="16" t="str">
        <f t="shared" si="4"/>
        <v>52475.549</v>
      </c>
      <c r="H56" s="11">
        <f t="shared" si="5"/>
        <v>10772</v>
      </c>
      <c r="I56" s="58" t="s">
        <v>220</v>
      </c>
      <c r="J56" s="59" t="s">
        <v>221</v>
      </c>
      <c r="K56" s="58">
        <v>10772</v>
      </c>
      <c r="L56" s="58" t="s">
        <v>222</v>
      </c>
      <c r="M56" s="59" t="s">
        <v>98</v>
      </c>
      <c r="N56" s="59"/>
      <c r="O56" s="60" t="s">
        <v>99</v>
      </c>
      <c r="P56" s="60" t="s">
        <v>223</v>
      </c>
    </row>
    <row r="57" spans="1:16" ht="12.75" customHeight="1" thickBot="1" x14ac:dyDescent="0.25">
      <c r="A57" s="11" t="str">
        <f t="shared" si="0"/>
        <v>BAVM 212 </v>
      </c>
      <c r="B57" s="10" t="str">
        <f t="shared" si="1"/>
        <v>I</v>
      </c>
      <c r="C57" s="11">
        <f t="shared" si="2"/>
        <v>55051.529699999999</v>
      </c>
      <c r="D57" s="16" t="str">
        <f t="shared" si="3"/>
        <v>vis</v>
      </c>
      <c r="E57" s="57">
        <f>VLOOKUP(C57,Active!C$21:E$973,3,FALSE)</f>
        <v>12239.085422247736</v>
      </c>
      <c r="F57" s="10" t="s">
        <v>78</v>
      </c>
      <c r="G57" s="16" t="str">
        <f t="shared" si="4"/>
        <v>55051.5297</v>
      </c>
      <c r="H57" s="11">
        <f t="shared" si="5"/>
        <v>12239</v>
      </c>
      <c r="I57" s="58" t="s">
        <v>252</v>
      </c>
      <c r="J57" s="59" t="s">
        <v>253</v>
      </c>
      <c r="K57" s="58" t="s">
        <v>254</v>
      </c>
      <c r="L57" s="58" t="s">
        <v>255</v>
      </c>
      <c r="M57" s="59" t="s">
        <v>216</v>
      </c>
      <c r="N57" s="59" t="s">
        <v>238</v>
      </c>
      <c r="O57" s="60" t="s">
        <v>239</v>
      </c>
      <c r="P57" s="61" t="s">
        <v>256</v>
      </c>
    </row>
    <row r="58" spans="1:16" ht="12.75" customHeight="1" thickBot="1" x14ac:dyDescent="0.25">
      <c r="A58" s="11" t="str">
        <f t="shared" si="0"/>
        <v>BAVM 225 </v>
      </c>
      <c r="B58" s="10" t="str">
        <f t="shared" si="1"/>
        <v>I</v>
      </c>
      <c r="C58" s="11">
        <f t="shared" si="2"/>
        <v>55850.486499999999</v>
      </c>
      <c r="D58" s="16" t="str">
        <f t="shared" si="3"/>
        <v>vis</v>
      </c>
      <c r="E58" s="57">
        <f>VLOOKUP(C58,Active!C$21:E$973,3,FALSE)</f>
        <v>12694.088793669018</v>
      </c>
      <c r="F58" s="10" t="s">
        <v>78</v>
      </c>
      <c r="G58" s="16" t="str">
        <f t="shared" si="4"/>
        <v>55850.4865</v>
      </c>
      <c r="H58" s="11">
        <f t="shared" si="5"/>
        <v>12694</v>
      </c>
      <c r="I58" s="58" t="s">
        <v>257</v>
      </c>
      <c r="J58" s="59" t="s">
        <v>258</v>
      </c>
      <c r="K58" s="58" t="s">
        <v>259</v>
      </c>
      <c r="L58" s="58" t="s">
        <v>260</v>
      </c>
      <c r="M58" s="59" t="s">
        <v>216</v>
      </c>
      <c r="N58" s="59" t="s">
        <v>238</v>
      </c>
      <c r="O58" s="60" t="s">
        <v>239</v>
      </c>
      <c r="P58" s="61" t="s">
        <v>261</v>
      </c>
    </row>
    <row r="59" spans="1:16" x14ac:dyDescent="0.2">
      <c r="B59" s="10"/>
      <c r="E59" s="57"/>
      <c r="F59" s="10"/>
    </row>
    <row r="60" spans="1:16" x14ac:dyDescent="0.2">
      <c r="B60" s="10"/>
      <c r="E60" s="57"/>
      <c r="F60" s="10"/>
    </row>
    <row r="61" spans="1:16" x14ac:dyDescent="0.2">
      <c r="B61" s="10"/>
      <c r="E61" s="57"/>
      <c r="F61" s="10"/>
    </row>
    <row r="62" spans="1:16" x14ac:dyDescent="0.2">
      <c r="B62" s="10"/>
      <c r="E62" s="57"/>
      <c r="F62" s="10"/>
    </row>
    <row r="63" spans="1:16" x14ac:dyDescent="0.2">
      <c r="B63" s="10"/>
      <c r="E63" s="57"/>
      <c r="F63" s="10"/>
    </row>
    <row r="64" spans="1:16" x14ac:dyDescent="0.2">
      <c r="B64" s="10"/>
      <c r="E64" s="57"/>
      <c r="F64" s="10"/>
    </row>
    <row r="65" spans="2:6" x14ac:dyDescent="0.2">
      <c r="B65" s="10"/>
      <c r="E65" s="57"/>
      <c r="F65" s="10"/>
    </row>
    <row r="66" spans="2:6" x14ac:dyDescent="0.2">
      <c r="B66" s="10"/>
      <c r="E66" s="57"/>
      <c r="F66" s="10"/>
    </row>
    <row r="67" spans="2:6" x14ac:dyDescent="0.2">
      <c r="B67" s="10"/>
      <c r="E67" s="57"/>
      <c r="F67" s="10"/>
    </row>
    <row r="68" spans="2:6" x14ac:dyDescent="0.2">
      <c r="B68" s="10"/>
      <c r="E68" s="57"/>
      <c r="F68" s="10"/>
    </row>
    <row r="69" spans="2:6" x14ac:dyDescent="0.2">
      <c r="B69" s="10"/>
      <c r="E69" s="57"/>
      <c r="F69" s="10"/>
    </row>
    <row r="70" spans="2:6" x14ac:dyDescent="0.2">
      <c r="B70" s="10"/>
      <c r="E70" s="57"/>
      <c r="F70" s="10"/>
    </row>
    <row r="71" spans="2:6" x14ac:dyDescent="0.2">
      <c r="B71" s="10"/>
      <c r="E71" s="57"/>
      <c r="F71" s="10"/>
    </row>
    <row r="72" spans="2:6" x14ac:dyDescent="0.2">
      <c r="B72" s="10"/>
      <c r="E72" s="57"/>
      <c r="F72" s="10"/>
    </row>
    <row r="73" spans="2:6" x14ac:dyDescent="0.2">
      <c r="B73" s="10"/>
      <c r="E73" s="57"/>
      <c r="F73" s="10"/>
    </row>
    <row r="74" spans="2:6" x14ac:dyDescent="0.2">
      <c r="B74" s="10"/>
      <c r="E74" s="57"/>
      <c r="F74" s="10"/>
    </row>
    <row r="75" spans="2:6" x14ac:dyDescent="0.2">
      <c r="B75" s="10"/>
      <c r="E75" s="57"/>
      <c r="F75" s="10"/>
    </row>
    <row r="76" spans="2:6" x14ac:dyDescent="0.2">
      <c r="B76" s="10"/>
      <c r="E76" s="57"/>
      <c r="F76" s="10"/>
    </row>
    <row r="77" spans="2:6" x14ac:dyDescent="0.2">
      <c r="B77" s="10"/>
      <c r="E77" s="57"/>
      <c r="F77" s="10"/>
    </row>
    <row r="78" spans="2:6" x14ac:dyDescent="0.2">
      <c r="B78" s="10"/>
      <c r="E78" s="57"/>
      <c r="F78" s="10"/>
    </row>
    <row r="79" spans="2:6" x14ac:dyDescent="0.2">
      <c r="B79" s="10"/>
      <c r="E79" s="57"/>
      <c r="F79" s="10"/>
    </row>
    <row r="80" spans="2:6" x14ac:dyDescent="0.2">
      <c r="B80" s="10"/>
      <c r="E80" s="57"/>
      <c r="F80" s="10"/>
    </row>
    <row r="81" spans="2:6" x14ac:dyDescent="0.2">
      <c r="B81" s="10"/>
      <c r="E81" s="57"/>
      <c r="F81" s="10"/>
    </row>
    <row r="82" spans="2:6" x14ac:dyDescent="0.2">
      <c r="B82" s="10"/>
      <c r="E82" s="57"/>
      <c r="F82" s="10"/>
    </row>
    <row r="83" spans="2:6" x14ac:dyDescent="0.2">
      <c r="B83" s="10"/>
      <c r="E83" s="57"/>
      <c r="F83" s="10"/>
    </row>
    <row r="84" spans="2:6" x14ac:dyDescent="0.2">
      <c r="B84" s="10"/>
      <c r="F84" s="10"/>
    </row>
    <row r="85" spans="2:6" x14ac:dyDescent="0.2">
      <c r="B85" s="10"/>
      <c r="F85" s="10"/>
    </row>
    <row r="86" spans="2:6" x14ac:dyDescent="0.2">
      <c r="B86" s="10"/>
      <c r="F86" s="10"/>
    </row>
    <row r="87" spans="2:6" x14ac:dyDescent="0.2">
      <c r="B87" s="10"/>
      <c r="F87" s="10"/>
    </row>
    <row r="88" spans="2:6" x14ac:dyDescent="0.2">
      <c r="B88" s="10"/>
      <c r="F88" s="10"/>
    </row>
    <row r="89" spans="2:6" x14ac:dyDescent="0.2">
      <c r="B89" s="10"/>
      <c r="F89" s="10"/>
    </row>
    <row r="90" spans="2:6" x14ac:dyDescent="0.2">
      <c r="B90" s="10"/>
      <c r="F90" s="10"/>
    </row>
    <row r="91" spans="2:6" x14ac:dyDescent="0.2">
      <c r="B91" s="10"/>
      <c r="F91" s="10"/>
    </row>
    <row r="92" spans="2:6" x14ac:dyDescent="0.2">
      <c r="B92" s="10"/>
      <c r="F92" s="10"/>
    </row>
    <row r="93" spans="2:6" x14ac:dyDescent="0.2">
      <c r="B93" s="10"/>
      <c r="F93" s="10"/>
    </row>
    <row r="94" spans="2:6" x14ac:dyDescent="0.2">
      <c r="B94" s="10"/>
      <c r="F94" s="10"/>
    </row>
    <row r="95" spans="2:6" x14ac:dyDescent="0.2">
      <c r="B95" s="10"/>
      <c r="F95" s="10"/>
    </row>
    <row r="96" spans="2:6" x14ac:dyDescent="0.2">
      <c r="B96" s="10"/>
      <c r="F96" s="10"/>
    </row>
    <row r="97" spans="2:6" x14ac:dyDescent="0.2">
      <c r="B97" s="10"/>
      <c r="F97" s="10"/>
    </row>
    <row r="98" spans="2:6" x14ac:dyDescent="0.2">
      <c r="B98" s="10"/>
      <c r="F98" s="10"/>
    </row>
    <row r="99" spans="2:6" x14ac:dyDescent="0.2">
      <c r="B99" s="10"/>
      <c r="F99" s="10"/>
    </row>
    <row r="100" spans="2:6" x14ac:dyDescent="0.2">
      <c r="B100" s="10"/>
      <c r="F100" s="10"/>
    </row>
    <row r="101" spans="2:6" x14ac:dyDescent="0.2">
      <c r="B101" s="10"/>
      <c r="F101" s="10"/>
    </row>
    <row r="102" spans="2:6" x14ac:dyDescent="0.2">
      <c r="B102" s="10"/>
      <c r="F102" s="10"/>
    </row>
    <row r="103" spans="2:6" x14ac:dyDescent="0.2">
      <c r="B103" s="10"/>
      <c r="F103" s="10"/>
    </row>
    <row r="104" spans="2:6" x14ac:dyDescent="0.2">
      <c r="B104" s="10"/>
      <c r="F104" s="10"/>
    </row>
    <row r="105" spans="2:6" x14ac:dyDescent="0.2">
      <c r="B105" s="10"/>
      <c r="F105" s="10"/>
    </row>
    <row r="106" spans="2:6" x14ac:dyDescent="0.2">
      <c r="B106" s="10"/>
      <c r="F106" s="10"/>
    </row>
    <row r="107" spans="2:6" x14ac:dyDescent="0.2">
      <c r="B107" s="10"/>
      <c r="F107" s="10"/>
    </row>
    <row r="108" spans="2:6" x14ac:dyDescent="0.2">
      <c r="B108" s="10"/>
      <c r="F108" s="10"/>
    </row>
    <row r="109" spans="2:6" x14ac:dyDescent="0.2">
      <c r="B109" s="10"/>
      <c r="F109" s="10"/>
    </row>
    <row r="110" spans="2:6" x14ac:dyDescent="0.2">
      <c r="B110" s="10"/>
      <c r="F110" s="10"/>
    </row>
    <row r="111" spans="2:6" x14ac:dyDescent="0.2">
      <c r="B111" s="10"/>
      <c r="F111" s="10"/>
    </row>
    <row r="112" spans="2:6" x14ac:dyDescent="0.2">
      <c r="B112" s="10"/>
      <c r="F112" s="10"/>
    </row>
    <row r="113" spans="2:6" x14ac:dyDescent="0.2">
      <c r="B113" s="10"/>
      <c r="F113" s="10"/>
    </row>
    <row r="114" spans="2:6" x14ac:dyDescent="0.2">
      <c r="B114" s="10"/>
      <c r="F114" s="10"/>
    </row>
    <row r="115" spans="2:6" x14ac:dyDescent="0.2">
      <c r="B115" s="10"/>
      <c r="F115" s="10"/>
    </row>
    <row r="116" spans="2:6" x14ac:dyDescent="0.2">
      <c r="B116" s="10"/>
      <c r="F116" s="10"/>
    </row>
    <row r="117" spans="2:6" x14ac:dyDescent="0.2">
      <c r="B117" s="10"/>
      <c r="F117" s="10"/>
    </row>
    <row r="118" spans="2:6" x14ac:dyDescent="0.2">
      <c r="B118" s="10"/>
      <c r="F118" s="10"/>
    </row>
    <row r="119" spans="2:6" x14ac:dyDescent="0.2">
      <c r="B119" s="10"/>
      <c r="F119" s="10"/>
    </row>
    <row r="120" spans="2:6" x14ac:dyDescent="0.2">
      <c r="B120" s="10"/>
      <c r="F120" s="10"/>
    </row>
    <row r="121" spans="2:6" x14ac:dyDescent="0.2">
      <c r="B121" s="10"/>
      <c r="F121" s="10"/>
    </row>
    <row r="122" spans="2:6" x14ac:dyDescent="0.2">
      <c r="B122" s="10"/>
      <c r="F122" s="10"/>
    </row>
    <row r="123" spans="2:6" x14ac:dyDescent="0.2">
      <c r="B123" s="10"/>
      <c r="F123" s="10"/>
    </row>
    <row r="124" spans="2:6" x14ac:dyDescent="0.2">
      <c r="B124" s="10"/>
      <c r="F124" s="10"/>
    </row>
    <row r="125" spans="2:6" x14ac:dyDescent="0.2">
      <c r="B125" s="10"/>
      <c r="F125" s="10"/>
    </row>
    <row r="126" spans="2:6" x14ac:dyDescent="0.2">
      <c r="B126" s="10"/>
      <c r="F126" s="10"/>
    </row>
    <row r="127" spans="2:6" x14ac:dyDescent="0.2">
      <c r="B127" s="10"/>
      <c r="F127" s="10"/>
    </row>
    <row r="128" spans="2:6" x14ac:dyDescent="0.2">
      <c r="B128" s="10"/>
      <c r="F128" s="10"/>
    </row>
    <row r="129" spans="2:6" x14ac:dyDescent="0.2">
      <c r="B129" s="10"/>
      <c r="F129" s="10"/>
    </row>
    <row r="130" spans="2:6" x14ac:dyDescent="0.2">
      <c r="B130" s="10"/>
      <c r="F130" s="10"/>
    </row>
    <row r="131" spans="2:6" x14ac:dyDescent="0.2">
      <c r="B131" s="10"/>
      <c r="F131" s="10"/>
    </row>
    <row r="132" spans="2:6" x14ac:dyDescent="0.2">
      <c r="B132" s="10"/>
      <c r="F132" s="10"/>
    </row>
    <row r="133" spans="2:6" x14ac:dyDescent="0.2">
      <c r="B133" s="10"/>
      <c r="F133" s="10"/>
    </row>
    <row r="134" spans="2:6" x14ac:dyDescent="0.2">
      <c r="B134" s="10"/>
      <c r="F134" s="10"/>
    </row>
    <row r="135" spans="2:6" x14ac:dyDescent="0.2">
      <c r="B135" s="10"/>
      <c r="F135" s="10"/>
    </row>
    <row r="136" spans="2:6" x14ac:dyDescent="0.2">
      <c r="B136" s="10"/>
      <c r="F136" s="10"/>
    </row>
    <row r="137" spans="2:6" x14ac:dyDescent="0.2">
      <c r="B137" s="10"/>
      <c r="F137" s="10"/>
    </row>
    <row r="138" spans="2:6" x14ac:dyDescent="0.2">
      <c r="B138" s="10"/>
      <c r="F138" s="10"/>
    </row>
    <row r="139" spans="2:6" x14ac:dyDescent="0.2">
      <c r="B139" s="10"/>
      <c r="F139" s="10"/>
    </row>
    <row r="140" spans="2:6" x14ac:dyDescent="0.2">
      <c r="B140" s="10"/>
      <c r="F140" s="10"/>
    </row>
    <row r="141" spans="2:6" x14ac:dyDescent="0.2">
      <c r="B141" s="10"/>
      <c r="F141" s="10"/>
    </row>
    <row r="142" spans="2:6" x14ac:dyDescent="0.2">
      <c r="B142" s="10"/>
      <c r="F142" s="10"/>
    </row>
    <row r="143" spans="2:6" x14ac:dyDescent="0.2">
      <c r="B143" s="10"/>
      <c r="F143" s="10"/>
    </row>
    <row r="144" spans="2:6" x14ac:dyDescent="0.2">
      <c r="B144" s="10"/>
      <c r="F144" s="10"/>
    </row>
    <row r="145" spans="2:6" x14ac:dyDescent="0.2">
      <c r="B145" s="10"/>
      <c r="F145" s="10"/>
    </row>
    <row r="146" spans="2:6" x14ac:dyDescent="0.2">
      <c r="B146" s="10"/>
      <c r="F146" s="10"/>
    </row>
    <row r="147" spans="2:6" x14ac:dyDescent="0.2">
      <c r="B147" s="10"/>
      <c r="F147" s="10"/>
    </row>
    <row r="148" spans="2:6" x14ac:dyDescent="0.2">
      <c r="B148" s="10"/>
      <c r="F148" s="10"/>
    </row>
    <row r="149" spans="2:6" x14ac:dyDescent="0.2">
      <c r="B149" s="10"/>
      <c r="F149" s="10"/>
    </row>
    <row r="150" spans="2:6" x14ac:dyDescent="0.2">
      <c r="B150" s="10"/>
      <c r="F150" s="10"/>
    </row>
    <row r="151" spans="2:6" x14ac:dyDescent="0.2">
      <c r="B151" s="10"/>
      <c r="F151" s="10"/>
    </row>
    <row r="152" spans="2:6" x14ac:dyDescent="0.2">
      <c r="B152" s="10"/>
      <c r="F152" s="10"/>
    </row>
    <row r="153" spans="2:6" x14ac:dyDescent="0.2">
      <c r="B153" s="10"/>
      <c r="F153" s="10"/>
    </row>
    <row r="154" spans="2:6" x14ac:dyDescent="0.2">
      <c r="B154" s="10"/>
      <c r="F154" s="10"/>
    </row>
    <row r="155" spans="2:6" x14ac:dyDescent="0.2">
      <c r="B155" s="10"/>
      <c r="F155" s="10"/>
    </row>
    <row r="156" spans="2:6" x14ac:dyDescent="0.2">
      <c r="B156" s="10"/>
      <c r="F156" s="10"/>
    </row>
    <row r="157" spans="2:6" x14ac:dyDescent="0.2">
      <c r="B157" s="10"/>
      <c r="F157" s="10"/>
    </row>
    <row r="158" spans="2:6" x14ac:dyDescent="0.2">
      <c r="B158" s="10"/>
      <c r="F158" s="10"/>
    </row>
    <row r="159" spans="2:6" x14ac:dyDescent="0.2">
      <c r="B159" s="10"/>
      <c r="F159" s="10"/>
    </row>
    <row r="160" spans="2:6" x14ac:dyDescent="0.2">
      <c r="B160" s="10"/>
      <c r="F160" s="10"/>
    </row>
    <row r="161" spans="2:6" x14ac:dyDescent="0.2">
      <c r="B161" s="10"/>
      <c r="F161" s="10"/>
    </row>
    <row r="162" spans="2:6" x14ac:dyDescent="0.2">
      <c r="B162" s="10"/>
      <c r="F162" s="10"/>
    </row>
    <row r="163" spans="2:6" x14ac:dyDescent="0.2">
      <c r="B163" s="10"/>
      <c r="F163" s="10"/>
    </row>
    <row r="164" spans="2:6" x14ac:dyDescent="0.2">
      <c r="B164" s="10"/>
      <c r="F164" s="10"/>
    </row>
    <row r="165" spans="2:6" x14ac:dyDescent="0.2">
      <c r="B165" s="10"/>
      <c r="F165" s="10"/>
    </row>
    <row r="166" spans="2:6" x14ac:dyDescent="0.2">
      <c r="B166" s="10"/>
      <c r="F166" s="10"/>
    </row>
    <row r="167" spans="2:6" x14ac:dyDescent="0.2">
      <c r="B167" s="10"/>
      <c r="F167" s="10"/>
    </row>
    <row r="168" spans="2:6" x14ac:dyDescent="0.2">
      <c r="B168" s="10"/>
      <c r="F168" s="10"/>
    </row>
    <row r="169" spans="2:6" x14ac:dyDescent="0.2">
      <c r="B169" s="10"/>
      <c r="F169" s="10"/>
    </row>
    <row r="170" spans="2:6" x14ac:dyDescent="0.2">
      <c r="B170" s="10"/>
      <c r="F170" s="10"/>
    </row>
    <row r="171" spans="2:6" x14ac:dyDescent="0.2">
      <c r="B171" s="10"/>
      <c r="F171" s="10"/>
    </row>
    <row r="172" spans="2:6" x14ac:dyDescent="0.2">
      <c r="B172" s="10"/>
      <c r="F172" s="10"/>
    </row>
    <row r="173" spans="2:6" x14ac:dyDescent="0.2">
      <c r="B173" s="10"/>
      <c r="F173" s="10"/>
    </row>
    <row r="174" spans="2:6" x14ac:dyDescent="0.2">
      <c r="B174" s="10"/>
      <c r="F174" s="10"/>
    </row>
    <row r="175" spans="2:6" x14ac:dyDescent="0.2">
      <c r="B175" s="10"/>
      <c r="F175" s="10"/>
    </row>
    <row r="176" spans="2:6" x14ac:dyDescent="0.2">
      <c r="B176" s="10"/>
      <c r="F176" s="10"/>
    </row>
    <row r="177" spans="2:6" x14ac:dyDescent="0.2">
      <c r="B177" s="10"/>
      <c r="F177" s="10"/>
    </row>
    <row r="178" spans="2:6" x14ac:dyDescent="0.2">
      <c r="B178" s="10"/>
      <c r="F178" s="10"/>
    </row>
    <row r="179" spans="2:6" x14ac:dyDescent="0.2">
      <c r="B179" s="10"/>
      <c r="F179" s="10"/>
    </row>
    <row r="180" spans="2:6" x14ac:dyDescent="0.2">
      <c r="B180" s="10"/>
      <c r="F180" s="10"/>
    </row>
    <row r="181" spans="2:6" x14ac:dyDescent="0.2">
      <c r="B181" s="10"/>
      <c r="F181" s="10"/>
    </row>
    <row r="182" spans="2:6" x14ac:dyDescent="0.2">
      <c r="B182" s="10"/>
      <c r="F182" s="10"/>
    </row>
    <row r="183" spans="2:6" x14ac:dyDescent="0.2">
      <c r="B183" s="10"/>
      <c r="F183" s="10"/>
    </row>
    <row r="184" spans="2:6" x14ac:dyDescent="0.2">
      <c r="B184" s="10"/>
      <c r="F184" s="10"/>
    </row>
    <row r="185" spans="2:6" x14ac:dyDescent="0.2">
      <c r="B185" s="10"/>
      <c r="F185" s="10"/>
    </row>
    <row r="186" spans="2:6" x14ac:dyDescent="0.2">
      <c r="B186" s="10"/>
      <c r="F186" s="10"/>
    </row>
    <row r="187" spans="2:6" x14ac:dyDescent="0.2">
      <c r="B187" s="10"/>
      <c r="F187" s="10"/>
    </row>
    <row r="188" spans="2:6" x14ac:dyDescent="0.2">
      <c r="B188" s="10"/>
      <c r="F188" s="10"/>
    </row>
    <row r="189" spans="2:6" x14ac:dyDescent="0.2">
      <c r="B189" s="10"/>
      <c r="F189" s="10"/>
    </row>
    <row r="190" spans="2:6" x14ac:dyDescent="0.2">
      <c r="B190" s="10"/>
      <c r="F190" s="10"/>
    </row>
    <row r="191" spans="2:6" x14ac:dyDescent="0.2">
      <c r="B191" s="10"/>
      <c r="F191" s="10"/>
    </row>
    <row r="192" spans="2:6" x14ac:dyDescent="0.2">
      <c r="B192" s="10"/>
      <c r="F192" s="10"/>
    </row>
    <row r="193" spans="2:6" x14ac:dyDescent="0.2">
      <c r="B193" s="10"/>
      <c r="F193" s="10"/>
    </row>
    <row r="194" spans="2:6" x14ac:dyDescent="0.2">
      <c r="B194" s="10"/>
      <c r="F194" s="10"/>
    </row>
    <row r="195" spans="2:6" x14ac:dyDescent="0.2">
      <c r="B195" s="10"/>
      <c r="F195" s="10"/>
    </row>
    <row r="196" spans="2:6" x14ac:dyDescent="0.2">
      <c r="B196" s="10"/>
      <c r="F196" s="10"/>
    </row>
    <row r="197" spans="2:6" x14ac:dyDescent="0.2">
      <c r="B197" s="10"/>
      <c r="F197" s="10"/>
    </row>
    <row r="198" spans="2:6" x14ac:dyDescent="0.2">
      <c r="B198" s="10"/>
      <c r="F198" s="10"/>
    </row>
    <row r="199" spans="2:6" x14ac:dyDescent="0.2">
      <c r="B199" s="10"/>
      <c r="F199" s="10"/>
    </row>
    <row r="200" spans="2:6" x14ac:dyDescent="0.2">
      <c r="B200" s="10"/>
      <c r="F200" s="10"/>
    </row>
    <row r="201" spans="2:6" x14ac:dyDescent="0.2">
      <c r="B201" s="10"/>
      <c r="F201" s="10"/>
    </row>
    <row r="202" spans="2:6" x14ac:dyDescent="0.2">
      <c r="B202" s="10"/>
      <c r="F202" s="10"/>
    </row>
    <row r="203" spans="2:6" x14ac:dyDescent="0.2">
      <c r="B203" s="10"/>
      <c r="F203" s="10"/>
    </row>
    <row r="204" spans="2:6" x14ac:dyDescent="0.2">
      <c r="B204" s="10"/>
      <c r="F204" s="10"/>
    </row>
    <row r="205" spans="2:6" x14ac:dyDescent="0.2">
      <c r="B205" s="10"/>
      <c r="F205" s="10"/>
    </row>
    <row r="206" spans="2:6" x14ac:dyDescent="0.2">
      <c r="B206" s="10"/>
      <c r="F206" s="10"/>
    </row>
    <row r="207" spans="2:6" x14ac:dyDescent="0.2">
      <c r="B207" s="10"/>
      <c r="F207" s="10"/>
    </row>
    <row r="208" spans="2:6" x14ac:dyDescent="0.2">
      <c r="B208" s="10"/>
      <c r="F208" s="10"/>
    </row>
    <row r="209" spans="2:6" x14ac:dyDescent="0.2">
      <c r="B209" s="10"/>
      <c r="F209" s="10"/>
    </row>
    <row r="210" spans="2:6" x14ac:dyDescent="0.2">
      <c r="B210" s="10"/>
      <c r="F210" s="10"/>
    </row>
    <row r="211" spans="2:6" x14ac:dyDescent="0.2">
      <c r="B211" s="10"/>
      <c r="F211" s="10"/>
    </row>
    <row r="212" spans="2:6" x14ac:dyDescent="0.2">
      <c r="B212" s="10"/>
      <c r="F212" s="10"/>
    </row>
    <row r="213" spans="2:6" x14ac:dyDescent="0.2">
      <c r="B213" s="10"/>
      <c r="F213" s="10"/>
    </row>
    <row r="214" spans="2:6" x14ac:dyDescent="0.2">
      <c r="B214" s="10"/>
      <c r="F214" s="10"/>
    </row>
    <row r="215" spans="2:6" x14ac:dyDescent="0.2">
      <c r="B215" s="10"/>
      <c r="F215" s="10"/>
    </row>
    <row r="216" spans="2:6" x14ac:dyDescent="0.2">
      <c r="B216" s="10"/>
      <c r="F216" s="10"/>
    </row>
    <row r="217" spans="2:6" x14ac:dyDescent="0.2">
      <c r="B217" s="10"/>
      <c r="F217" s="10"/>
    </row>
    <row r="218" spans="2:6" x14ac:dyDescent="0.2">
      <c r="B218" s="10"/>
      <c r="F218" s="10"/>
    </row>
    <row r="219" spans="2:6" x14ac:dyDescent="0.2">
      <c r="B219" s="10"/>
      <c r="F219" s="10"/>
    </row>
    <row r="220" spans="2:6" x14ac:dyDescent="0.2">
      <c r="B220" s="10"/>
      <c r="F220" s="10"/>
    </row>
    <row r="221" spans="2:6" x14ac:dyDescent="0.2">
      <c r="B221" s="10"/>
      <c r="F221" s="10"/>
    </row>
    <row r="222" spans="2:6" x14ac:dyDescent="0.2">
      <c r="B222" s="10"/>
      <c r="F222" s="10"/>
    </row>
    <row r="223" spans="2:6" x14ac:dyDescent="0.2">
      <c r="B223" s="10"/>
      <c r="F223" s="10"/>
    </row>
    <row r="224" spans="2:6" x14ac:dyDescent="0.2">
      <c r="B224" s="10"/>
      <c r="F224" s="10"/>
    </row>
    <row r="225" spans="2:6" x14ac:dyDescent="0.2">
      <c r="B225" s="10"/>
      <c r="F225" s="10"/>
    </row>
    <row r="226" spans="2:6" x14ac:dyDescent="0.2">
      <c r="B226" s="10"/>
      <c r="F226" s="10"/>
    </row>
    <row r="227" spans="2:6" x14ac:dyDescent="0.2">
      <c r="B227" s="10"/>
      <c r="F227" s="10"/>
    </row>
    <row r="228" spans="2:6" x14ac:dyDescent="0.2">
      <c r="B228" s="10"/>
      <c r="F228" s="10"/>
    </row>
    <row r="229" spans="2:6" x14ac:dyDescent="0.2">
      <c r="B229" s="10"/>
      <c r="F229" s="10"/>
    </row>
    <row r="230" spans="2:6" x14ac:dyDescent="0.2">
      <c r="B230" s="10"/>
      <c r="F230" s="10"/>
    </row>
    <row r="231" spans="2:6" x14ac:dyDescent="0.2">
      <c r="B231" s="10"/>
      <c r="F231" s="10"/>
    </row>
    <row r="232" spans="2:6" x14ac:dyDescent="0.2">
      <c r="B232" s="10"/>
      <c r="F232" s="10"/>
    </row>
    <row r="233" spans="2:6" x14ac:dyDescent="0.2">
      <c r="B233" s="10"/>
      <c r="F233" s="10"/>
    </row>
    <row r="234" spans="2:6" x14ac:dyDescent="0.2">
      <c r="B234" s="10"/>
      <c r="F234" s="10"/>
    </row>
    <row r="235" spans="2:6" x14ac:dyDescent="0.2">
      <c r="B235" s="10"/>
      <c r="F235" s="10"/>
    </row>
    <row r="236" spans="2:6" x14ac:dyDescent="0.2">
      <c r="B236" s="10"/>
      <c r="F236" s="10"/>
    </row>
    <row r="237" spans="2:6" x14ac:dyDescent="0.2">
      <c r="B237" s="10"/>
      <c r="F237" s="10"/>
    </row>
    <row r="238" spans="2:6" x14ac:dyDescent="0.2">
      <c r="B238" s="10"/>
      <c r="F238" s="10"/>
    </row>
    <row r="239" spans="2:6" x14ac:dyDescent="0.2">
      <c r="B239" s="10"/>
      <c r="F239" s="10"/>
    </row>
    <row r="240" spans="2:6" x14ac:dyDescent="0.2">
      <c r="B240" s="10"/>
      <c r="F240" s="10"/>
    </row>
    <row r="241" spans="2:6" x14ac:dyDescent="0.2">
      <c r="B241" s="10"/>
      <c r="F241" s="10"/>
    </row>
    <row r="242" spans="2:6" x14ac:dyDescent="0.2">
      <c r="B242" s="10"/>
      <c r="F242" s="10"/>
    </row>
    <row r="243" spans="2:6" x14ac:dyDescent="0.2">
      <c r="B243" s="10"/>
      <c r="F243" s="10"/>
    </row>
    <row r="244" spans="2:6" x14ac:dyDescent="0.2">
      <c r="B244" s="10"/>
      <c r="F244" s="10"/>
    </row>
    <row r="245" spans="2:6" x14ac:dyDescent="0.2">
      <c r="B245" s="10"/>
      <c r="F245" s="10"/>
    </row>
    <row r="246" spans="2:6" x14ac:dyDescent="0.2">
      <c r="B246" s="10"/>
      <c r="F246" s="10"/>
    </row>
    <row r="247" spans="2:6" x14ac:dyDescent="0.2">
      <c r="B247" s="10"/>
      <c r="F247" s="10"/>
    </row>
    <row r="248" spans="2:6" x14ac:dyDescent="0.2">
      <c r="B248" s="10"/>
      <c r="F248" s="10"/>
    </row>
    <row r="249" spans="2:6" x14ac:dyDescent="0.2">
      <c r="B249" s="10"/>
      <c r="F249" s="10"/>
    </row>
    <row r="250" spans="2:6" x14ac:dyDescent="0.2">
      <c r="B250" s="10"/>
      <c r="F250" s="10"/>
    </row>
    <row r="251" spans="2:6" x14ac:dyDescent="0.2">
      <c r="B251" s="10"/>
      <c r="F251" s="10"/>
    </row>
    <row r="252" spans="2:6" x14ac:dyDescent="0.2">
      <c r="B252" s="10"/>
      <c r="F252" s="10"/>
    </row>
    <row r="253" spans="2:6" x14ac:dyDescent="0.2">
      <c r="B253" s="10"/>
      <c r="F253" s="10"/>
    </row>
    <row r="254" spans="2:6" x14ac:dyDescent="0.2">
      <c r="B254" s="10"/>
      <c r="F254" s="10"/>
    </row>
    <row r="255" spans="2:6" x14ac:dyDescent="0.2">
      <c r="B255" s="10"/>
      <c r="F255" s="10"/>
    </row>
    <row r="256" spans="2:6" x14ac:dyDescent="0.2">
      <c r="B256" s="10"/>
      <c r="F256" s="10"/>
    </row>
    <row r="257" spans="2:6" x14ac:dyDescent="0.2">
      <c r="B257" s="10"/>
      <c r="F257" s="10"/>
    </row>
    <row r="258" spans="2:6" x14ac:dyDescent="0.2">
      <c r="B258" s="10"/>
      <c r="F258" s="10"/>
    </row>
    <row r="259" spans="2:6" x14ac:dyDescent="0.2">
      <c r="B259" s="10"/>
      <c r="F259" s="10"/>
    </row>
    <row r="260" spans="2:6" x14ac:dyDescent="0.2">
      <c r="B260" s="10"/>
      <c r="F260" s="10"/>
    </row>
    <row r="261" spans="2:6" x14ac:dyDescent="0.2">
      <c r="B261" s="10"/>
      <c r="F261" s="10"/>
    </row>
    <row r="262" spans="2:6" x14ac:dyDescent="0.2">
      <c r="B262" s="10"/>
      <c r="F262" s="10"/>
    </row>
    <row r="263" spans="2:6" x14ac:dyDescent="0.2">
      <c r="B263" s="10"/>
      <c r="F263" s="10"/>
    </row>
    <row r="264" spans="2:6" x14ac:dyDescent="0.2">
      <c r="B264" s="10"/>
      <c r="F264" s="10"/>
    </row>
    <row r="265" spans="2:6" x14ac:dyDescent="0.2">
      <c r="B265" s="10"/>
      <c r="F265" s="10"/>
    </row>
    <row r="266" spans="2:6" x14ac:dyDescent="0.2">
      <c r="B266" s="10"/>
      <c r="F266" s="10"/>
    </row>
    <row r="267" spans="2:6" x14ac:dyDescent="0.2">
      <c r="B267" s="10"/>
      <c r="F267" s="10"/>
    </row>
    <row r="268" spans="2:6" x14ac:dyDescent="0.2">
      <c r="B268" s="10"/>
      <c r="F268" s="10"/>
    </row>
    <row r="269" spans="2:6" x14ac:dyDescent="0.2">
      <c r="B269" s="10"/>
      <c r="F269" s="10"/>
    </row>
    <row r="270" spans="2:6" x14ac:dyDescent="0.2">
      <c r="B270" s="10"/>
      <c r="F270" s="10"/>
    </row>
    <row r="271" spans="2:6" x14ac:dyDescent="0.2">
      <c r="B271" s="10"/>
      <c r="F271" s="10"/>
    </row>
    <row r="272" spans="2:6" x14ac:dyDescent="0.2">
      <c r="B272" s="10"/>
      <c r="F272" s="10"/>
    </row>
    <row r="273" spans="2:6" x14ac:dyDescent="0.2">
      <c r="B273" s="10"/>
      <c r="F273" s="10"/>
    </row>
    <row r="274" spans="2:6" x14ac:dyDescent="0.2">
      <c r="B274" s="10"/>
      <c r="F274" s="10"/>
    </row>
    <row r="275" spans="2:6" x14ac:dyDescent="0.2">
      <c r="B275" s="10"/>
      <c r="F275" s="10"/>
    </row>
    <row r="276" spans="2:6" x14ac:dyDescent="0.2">
      <c r="B276" s="10"/>
      <c r="F276" s="10"/>
    </row>
    <row r="277" spans="2:6" x14ac:dyDescent="0.2">
      <c r="B277" s="10"/>
      <c r="F277" s="10"/>
    </row>
    <row r="278" spans="2:6" x14ac:dyDescent="0.2">
      <c r="B278" s="10"/>
      <c r="F278" s="10"/>
    </row>
    <row r="279" spans="2:6" x14ac:dyDescent="0.2">
      <c r="B279" s="10"/>
      <c r="F279" s="10"/>
    </row>
    <row r="280" spans="2:6" x14ac:dyDescent="0.2">
      <c r="B280" s="10"/>
      <c r="F280" s="10"/>
    </row>
    <row r="281" spans="2:6" x14ac:dyDescent="0.2">
      <c r="B281" s="10"/>
      <c r="F281" s="10"/>
    </row>
    <row r="282" spans="2:6" x14ac:dyDescent="0.2">
      <c r="B282" s="10"/>
      <c r="F282" s="10"/>
    </row>
    <row r="283" spans="2:6" x14ac:dyDescent="0.2">
      <c r="B283" s="10"/>
      <c r="F283" s="10"/>
    </row>
    <row r="284" spans="2:6" x14ac:dyDescent="0.2">
      <c r="B284" s="10"/>
      <c r="F284" s="10"/>
    </row>
    <row r="285" spans="2:6" x14ac:dyDescent="0.2">
      <c r="B285" s="10"/>
      <c r="F285" s="10"/>
    </row>
    <row r="286" spans="2:6" x14ac:dyDescent="0.2">
      <c r="B286" s="10"/>
      <c r="F286" s="10"/>
    </row>
    <row r="287" spans="2:6" x14ac:dyDescent="0.2">
      <c r="B287" s="10"/>
      <c r="F287" s="10"/>
    </row>
    <row r="288" spans="2:6" x14ac:dyDescent="0.2">
      <c r="B288" s="10"/>
      <c r="F288" s="10"/>
    </row>
    <row r="289" spans="2:6" x14ac:dyDescent="0.2">
      <c r="B289" s="10"/>
      <c r="F289" s="10"/>
    </row>
    <row r="290" spans="2:6" x14ac:dyDescent="0.2">
      <c r="B290" s="10"/>
      <c r="F290" s="10"/>
    </row>
    <row r="291" spans="2:6" x14ac:dyDescent="0.2">
      <c r="B291" s="10"/>
      <c r="F291" s="10"/>
    </row>
    <row r="292" spans="2:6" x14ac:dyDescent="0.2">
      <c r="B292" s="10"/>
      <c r="F292" s="10"/>
    </row>
    <row r="293" spans="2:6" x14ac:dyDescent="0.2">
      <c r="B293" s="10"/>
      <c r="F293" s="10"/>
    </row>
    <row r="294" spans="2:6" x14ac:dyDescent="0.2">
      <c r="B294" s="10"/>
      <c r="F294" s="10"/>
    </row>
    <row r="295" spans="2:6" x14ac:dyDescent="0.2">
      <c r="B295" s="10"/>
      <c r="F295" s="10"/>
    </row>
    <row r="296" spans="2:6" x14ac:dyDescent="0.2">
      <c r="B296" s="10"/>
      <c r="F296" s="10"/>
    </row>
    <row r="297" spans="2:6" x14ac:dyDescent="0.2">
      <c r="B297" s="10"/>
      <c r="F297" s="10"/>
    </row>
    <row r="298" spans="2:6" x14ac:dyDescent="0.2">
      <c r="B298" s="10"/>
      <c r="F298" s="10"/>
    </row>
    <row r="299" spans="2:6" x14ac:dyDescent="0.2">
      <c r="B299" s="10"/>
      <c r="F299" s="10"/>
    </row>
    <row r="300" spans="2:6" x14ac:dyDescent="0.2">
      <c r="B300" s="10"/>
      <c r="F300" s="10"/>
    </row>
    <row r="301" spans="2:6" x14ac:dyDescent="0.2">
      <c r="B301" s="10"/>
      <c r="F301" s="10"/>
    </row>
    <row r="302" spans="2:6" x14ac:dyDescent="0.2">
      <c r="B302" s="10"/>
      <c r="F302" s="10"/>
    </row>
    <row r="303" spans="2:6" x14ac:dyDescent="0.2">
      <c r="B303" s="10"/>
      <c r="F303" s="10"/>
    </row>
    <row r="304" spans="2:6" x14ac:dyDescent="0.2">
      <c r="B304" s="10"/>
      <c r="F304" s="10"/>
    </row>
    <row r="305" spans="2:6" x14ac:dyDescent="0.2">
      <c r="B305" s="10"/>
      <c r="F305" s="10"/>
    </row>
    <row r="306" spans="2:6" x14ac:dyDescent="0.2">
      <c r="B306" s="10"/>
      <c r="F306" s="10"/>
    </row>
    <row r="307" spans="2:6" x14ac:dyDescent="0.2">
      <c r="B307" s="10"/>
      <c r="F307" s="10"/>
    </row>
    <row r="308" spans="2:6" x14ac:dyDescent="0.2">
      <c r="B308" s="10"/>
      <c r="F308" s="10"/>
    </row>
    <row r="309" spans="2:6" x14ac:dyDescent="0.2">
      <c r="B309" s="10"/>
      <c r="F309" s="10"/>
    </row>
    <row r="310" spans="2:6" x14ac:dyDescent="0.2">
      <c r="B310" s="10"/>
      <c r="F310" s="10"/>
    </row>
    <row r="311" spans="2:6" x14ac:dyDescent="0.2">
      <c r="B311" s="10"/>
      <c r="F311" s="10"/>
    </row>
    <row r="312" spans="2:6" x14ac:dyDescent="0.2">
      <c r="B312" s="10"/>
      <c r="F312" s="10"/>
    </row>
    <row r="313" spans="2:6" x14ac:dyDescent="0.2">
      <c r="B313" s="10"/>
      <c r="F313" s="10"/>
    </row>
    <row r="314" spans="2:6" x14ac:dyDescent="0.2">
      <c r="B314" s="10"/>
      <c r="F314" s="10"/>
    </row>
    <row r="315" spans="2:6" x14ac:dyDescent="0.2">
      <c r="B315" s="10"/>
      <c r="F315" s="10"/>
    </row>
    <row r="316" spans="2:6" x14ac:dyDescent="0.2">
      <c r="B316" s="10"/>
      <c r="F316" s="10"/>
    </row>
    <row r="317" spans="2:6" x14ac:dyDescent="0.2">
      <c r="B317" s="10"/>
      <c r="F317" s="10"/>
    </row>
    <row r="318" spans="2:6" x14ac:dyDescent="0.2">
      <c r="B318" s="10"/>
      <c r="F318" s="10"/>
    </row>
    <row r="319" spans="2:6" x14ac:dyDescent="0.2">
      <c r="B319" s="10"/>
      <c r="F319" s="10"/>
    </row>
    <row r="320" spans="2:6" x14ac:dyDescent="0.2">
      <c r="B320" s="10"/>
      <c r="F320" s="10"/>
    </row>
    <row r="321" spans="2:6" x14ac:dyDescent="0.2">
      <c r="B321" s="10"/>
      <c r="F321" s="10"/>
    </row>
    <row r="322" spans="2:6" x14ac:dyDescent="0.2">
      <c r="B322" s="10"/>
      <c r="F322" s="10"/>
    </row>
    <row r="323" spans="2:6" x14ac:dyDescent="0.2">
      <c r="B323" s="10"/>
      <c r="F323" s="10"/>
    </row>
    <row r="324" spans="2:6" x14ac:dyDescent="0.2">
      <c r="B324" s="10"/>
      <c r="F324" s="10"/>
    </row>
    <row r="325" spans="2:6" x14ac:dyDescent="0.2">
      <c r="B325" s="10"/>
      <c r="F325" s="10"/>
    </row>
    <row r="326" spans="2:6" x14ac:dyDescent="0.2">
      <c r="B326" s="10"/>
      <c r="F326" s="10"/>
    </row>
    <row r="327" spans="2:6" x14ac:dyDescent="0.2">
      <c r="B327" s="10"/>
      <c r="F327" s="10"/>
    </row>
    <row r="328" spans="2:6" x14ac:dyDescent="0.2">
      <c r="B328" s="10"/>
      <c r="F328" s="10"/>
    </row>
    <row r="329" spans="2:6" x14ac:dyDescent="0.2">
      <c r="B329" s="10"/>
      <c r="F329" s="10"/>
    </row>
    <row r="330" spans="2:6" x14ac:dyDescent="0.2">
      <c r="B330" s="10"/>
      <c r="F330" s="10"/>
    </row>
    <row r="331" spans="2:6" x14ac:dyDescent="0.2">
      <c r="B331" s="10"/>
      <c r="F331" s="10"/>
    </row>
    <row r="332" spans="2:6" x14ac:dyDescent="0.2">
      <c r="B332" s="10"/>
      <c r="F332" s="10"/>
    </row>
    <row r="333" spans="2:6" x14ac:dyDescent="0.2">
      <c r="B333" s="10"/>
      <c r="F333" s="10"/>
    </row>
    <row r="334" spans="2:6" x14ac:dyDescent="0.2">
      <c r="B334" s="10"/>
      <c r="F334" s="10"/>
    </row>
    <row r="335" spans="2:6" x14ac:dyDescent="0.2">
      <c r="B335" s="10"/>
      <c r="F335" s="10"/>
    </row>
    <row r="336" spans="2:6" x14ac:dyDescent="0.2">
      <c r="B336" s="10"/>
      <c r="F336" s="10"/>
    </row>
    <row r="337" spans="2:6" x14ac:dyDescent="0.2">
      <c r="B337" s="10"/>
      <c r="F337" s="10"/>
    </row>
    <row r="338" spans="2:6" x14ac:dyDescent="0.2">
      <c r="B338" s="10"/>
      <c r="F338" s="10"/>
    </row>
    <row r="339" spans="2:6" x14ac:dyDescent="0.2">
      <c r="B339" s="10"/>
      <c r="F339" s="10"/>
    </row>
    <row r="340" spans="2:6" x14ac:dyDescent="0.2">
      <c r="B340" s="10"/>
      <c r="F340" s="10"/>
    </row>
    <row r="341" spans="2:6" x14ac:dyDescent="0.2">
      <c r="B341" s="10"/>
      <c r="F341" s="10"/>
    </row>
    <row r="342" spans="2:6" x14ac:dyDescent="0.2">
      <c r="B342" s="10"/>
      <c r="F342" s="10"/>
    </row>
    <row r="343" spans="2:6" x14ac:dyDescent="0.2">
      <c r="B343" s="10"/>
      <c r="F343" s="10"/>
    </row>
    <row r="344" spans="2:6" x14ac:dyDescent="0.2">
      <c r="B344" s="10"/>
      <c r="F344" s="10"/>
    </row>
    <row r="345" spans="2:6" x14ac:dyDescent="0.2">
      <c r="B345" s="10"/>
      <c r="F345" s="10"/>
    </row>
    <row r="346" spans="2:6" x14ac:dyDescent="0.2">
      <c r="B346" s="10"/>
      <c r="F346" s="10"/>
    </row>
    <row r="347" spans="2:6" x14ac:dyDescent="0.2">
      <c r="B347" s="10"/>
      <c r="F347" s="10"/>
    </row>
    <row r="348" spans="2:6" x14ac:dyDescent="0.2">
      <c r="B348" s="10"/>
      <c r="F348" s="10"/>
    </row>
    <row r="349" spans="2:6" x14ac:dyDescent="0.2">
      <c r="B349" s="10"/>
      <c r="F349" s="10"/>
    </row>
    <row r="350" spans="2:6" x14ac:dyDescent="0.2">
      <c r="B350" s="10"/>
      <c r="F350" s="10"/>
    </row>
    <row r="351" spans="2:6" x14ac:dyDescent="0.2">
      <c r="B351" s="10"/>
      <c r="F351" s="10"/>
    </row>
    <row r="352" spans="2:6" x14ac:dyDescent="0.2">
      <c r="B352" s="10"/>
      <c r="F352" s="10"/>
    </row>
    <row r="353" spans="2:6" x14ac:dyDescent="0.2">
      <c r="B353" s="10"/>
      <c r="F353" s="10"/>
    </row>
    <row r="354" spans="2:6" x14ac:dyDescent="0.2">
      <c r="B354" s="10"/>
      <c r="F354" s="10"/>
    </row>
    <row r="355" spans="2:6" x14ac:dyDescent="0.2">
      <c r="B355" s="10"/>
      <c r="F355" s="10"/>
    </row>
    <row r="356" spans="2:6" x14ac:dyDescent="0.2">
      <c r="B356" s="10"/>
      <c r="F356" s="10"/>
    </row>
    <row r="357" spans="2:6" x14ac:dyDescent="0.2">
      <c r="B357" s="10"/>
      <c r="F357" s="10"/>
    </row>
    <row r="358" spans="2:6" x14ac:dyDescent="0.2">
      <c r="B358" s="10"/>
      <c r="F358" s="10"/>
    </row>
    <row r="359" spans="2:6" x14ac:dyDescent="0.2">
      <c r="B359" s="10"/>
      <c r="F359" s="10"/>
    </row>
    <row r="360" spans="2:6" x14ac:dyDescent="0.2">
      <c r="B360" s="10"/>
      <c r="F360" s="10"/>
    </row>
    <row r="361" spans="2:6" x14ac:dyDescent="0.2">
      <c r="B361" s="10"/>
      <c r="F361" s="10"/>
    </row>
    <row r="362" spans="2:6" x14ac:dyDescent="0.2">
      <c r="B362" s="10"/>
      <c r="F362" s="10"/>
    </row>
    <row r="363" spans="2:6" x14ac:dyDescent="0.2">
      <c r="B363" s="10"/>
      <c r="F363" s="10"/>
    </row>
    <row r="364" spans="2:6" x14ac:dyDescent="0.2">
      <c r="B364" s="10"/>
      <c r="F364" s="10"/>
    </row>
    <row r="365" spans="2:6" x14ac:dyDescent="0.2">
      <c r="B365" s="10"/>
      <c r="F365" s="10"/>
    </row>
    <row r="366" spans="2:6" x14ac:dyDescent="0.2">
      <c r="B366" s="10"/>
      <c r="F366" s="10"/>
    </row>
    <row r="367" spans="2:6" x14ac:dyDescent="0.2">
      <c r="B367" s="10"/>
      <c r="F367" s="10"/>
    </row>
    <row r="368" spans="2:6" x14ac:dyDescent="0.2">
      <c r="B368" s="10"/>
      <c r="F368" s="10"/>
    </row>
    <row r="369" spans="2:6" x14ac:dyDescent="0.2">
      <c r="B369" s="10"/>
      <c r="F369" s="10"/>
    </row>
    <row r="370" spans="2:6" x14ac:dyDescent="0.2">
      <c r="B370" s="10"/>
      <c r="F370" s="10"/>
    </row>
    <row r="371" spans="2:6" x14ac:dyDescent="0.2">
      <c r="B371" s="10"/>
      <c r="F371" s="10"/>
    </row>
    <row r="372" spans="2:6" x14ac:dyDescent="0.2">
      <c r="B372" s="10"/>
      <c r="F372" s="10"/>
    </row>
    <row r="373" spans="2:6" x14ac:dyDescent="0.2">
      <c r="B373" s="10"/>
      <c r="F373" s="10"/>
    </row>
    <row r="374" spans="2:6" x14ac:dyDescent="0.2">
      <c r="B374" s="10"/>
      <c r="F374" s="10"/>
    </row>
    <row r="375" spans="2:6" x14ac:dyDescent="0.2">
      <c r="B375" s="10"/>
      <c r="F375" s="10"/>
    </row>
    <row r="376" spans="2:6" x14ac:dyDescent="0.2">
      <c r="B376" s="10"/>
      <c r="F376" s="10"/>
    </row>
    <row r="377" spans="2:6" x14ac:dyDescent="0.2">
      <c r="B377" s="10"/>
      <c r="F377" s="10"/>
    </row>
    <row r="378" spans="2:6" x14ac:dyDescent="0.2">
      <c r="B378" s="10"/>
      <c r="F378" s="10"/>
    </row>
    <row r="379" spans="2:6" x14ac:dyDescent="0.2">
      <c r="B379" s="10"/>
      <c r="F379" s="10"/>
    </row>
    <row r="380" spans="2:6" x14ac:dyDescent="0.2">
      <c r="B380" s="10"/>
      <c r="F380" s="10"/>
    </row>
    <row r="381" spans="2:6" x14ac:dyDescent="0.2">
      <c r="B381" s="10"/>
      <c r="F381" s="10"/>
    </row>
    <row r="382" spans="2:6" x14ac:dyDescent="0.2">
      <c r="B382" s="10"/>
      <c r="F382" s="10"/>
    </row>
    <row r="383" spans="2:6" x14ac:dyDescent="0.2">
      <c r="B383" s="10"/>
      <c r="F383" s="10"/>
    </row>
    <row r="384" spans="2:6" x14ac:dyDescent="0.2">
      <c r="B384" s="10"/>
      <c r="F384" s="10"/>
    </row>
    <row r="385" spans="2:6" x14ac:dyDescent="0.2">
      <c r="B385" s="10"/>
      <c r="F385" s="10"/>
    </row>
    <row r="386" spans="2:6" x14ac:dyDescent="0.2">
      <c r="B386" s="10"/>
      <c r="F386" s="10"/>
    </row>
    <row r="387" spans="2:6" x14ac:dyDescent="0.2">
      <c r="B387" s="10"/>
      <c r="F387" s="10"/>
    </row>
    <row r="388" spans="2:6" x14ac:dyDescent="0.2">
      <c r="B388" s="10"/>
      <c r="F388" s="10"/>
    </row>
    <row r="389" spans="2:6" x14ac:dyDescent="0.2">
      <c r="B389" s="10"/>
      <c r="F389" s="10"/>
    </row>
    <row r="390" spans="2:6" x14ac:dyDescent="0.2">
      <c r="B390" s="10"/>
      <c r="F390" s="10"/>
    </row>
    <row r="391" spans="2:6" x14ac:dyDescent="0.2">
      <c r="B391" s="10"/>
      <c r="F391" s="10"/>
    </row>
    <row r="392" spans="2:6" x14ac:dyDescent="0.2">
      <c r="B392" s="10"/>
      <c r="F392" s="10"/>
    </row>
    <row r="393" spans="2:6" x14ac:dyDescent="0.2">
      <c r="B393" s="10"/>
      <c r="F393" s="10"/>
    </row>
    <row r="394" spans="2:6" x14ac:dyDescent="0.2">
      <c r="B394" s="10"/>
      <c r="F394" s="10"/>
    </row>
    <row r="395" spans="2:6" x14ac:dyDescent="0.2">
      <c r="B395" s="10"/>
      <c r="F395" s="10"/>
    </row>
    <row r="396" spans="2:6" x14ac:dyDescent="0.2">
      <c r="B396" s="10"/>
      <c r="F396" s="10"/>
    </row>
    <row r="397" spans="2:6" x14ac:dyDescent="0.2">
      <c r="B397" s="10"/>
      <c r="F397" s="10"/>
    </row>
    <row r="398" spans="2:6" x14ac:dyDescent="0.2">
      <c r="B398" s="10"/>
      <c r="F398" s="10"/>
    </row>
    <row r="399" spans="2:6" x14ac:dyDescent="0.2">
      <c r="B399" s="10"/>
      <c r="F399" s="10"/>
    </row>
    <row r="400" spans="2:6" x14ac:dyDescent="0.2">
      <c r="B400" s="10"/>
      <c r="F400" s="10"/>
    </row>
    <row r="401" spans="2:6" x14ac:dyDescent="0.2">
      <c r="B401" s="10"/>
      <c r="F401" s="10"/>
    </row>
    <row r="402" spans="2:6" x14ac:dyDescent="0.2">
      <c r="B402" s="10"/>
      <c r="F402" s="10"/>
    </row>
    <row r="403" spans="2:6" x14ac:dyDescent="0.2">
      <c r="B403" s="10"/>
      <c r="F403" s="10"/>
    </row>
    <row r="404" spans="2:6" x14ac:dyDescent="0.2">
      <c r="B404" s="10"/>
      <c r="F404" s="10"/>
    </row>
    <row r="405" spans="2:6" x14ac:dyDescent="0.2">
      <c r="B405" s="10"/>
      <c r="F405" s="10"/>
    </row>
    <row r="406" spans="2:6" x14ac:dyDescent="0.2">
      <c r="B406" s="10"/>
      <c r="F406" s="10"/>
    </row>
    <row r="407" spans="2:6" x14ac:dyDescent="0.2">
      <c r="B407" s="10"/>
      <c r="F407" s="10"/>
    </row>
    <row r="408" spans="2:6" x14ac:dyDescent="0.2">
      <c r="B408" s="10"/>
      <c r="F408" s="10"/>
    </row>
    <row r="409" spans="2:6" x14ac:dyDescent="0.2">
      <c r="B409" s="10"/>
      <c r="F409" s="10"/>
    </row>
    <row r="410" spans="2:6" x14ac:dyDescent="0.2">
      <c r="B410" s="10"/>
      <c r="F410" s="10"/>
    </row>
    <row r="411" spans="2:6" x14ac:dyDescent="0.2">
      <c r="B411" s="10"/>
      <c r="F411" s="10"/>
    </row>
    <row r="412" spans="2:6" x14ac:dyDescent="0.2">
      <c r="B412" s="10"/>
      <c r="F412" s="10"/>
    </row>
    <row r="413" spans="2:6" x14ac:dyDescent="0.2">
      <c r="B413" s="10"/>
      <c r="F413" s="10"/>
    </row>
    <row r="414" spans="2:6" x14ac:dyDescent="0.2">
      <c r="B414" s="10"/>
      <c r="F414" s="10"/>
    </row>
    <row r="415" spans="2:6" x14ac:dyDescent="0.2">
      <c r="B415" s="10"/>
      <c r="F415" s="10"/>
    </row>
    <row r="416" spans="2:6" x14ac:dyDescent="0.2">
      <c r="B416" s="10"/>
      <c r="F416" s="10"/>
    </row>
    <row r="417" spans="2:6" x14ac:dyDescent="0.2">
      <c r="B417" s="10"/>
      <c r="F417" s="10"/>
    </row>
    <row r="418" spans="2:6" x14ac:dyDescent="0.2">
      <c r="B418" s="10"/>
      <c r="F418" s="10"/>
    </row>
    <row r="419" spans="2:6" x14ac:dyDescent="0.2">
      <c r="B419" s="10"/>
      <c r="F419" s="10"/>
    </row>
    <row r="420" spans="2:6" x14ac:dyDescent="0.2">
      <c r="B420" s="10"/>
      <c r="F420" s="10"/>
    </row>
    <row r="421" spans="2:6" x14ac:dyDescent="0.2">
      <c r="B421" s="10"/>
      <c r="F421" s="10"/>
    </row>
    <row r="422" spans="2:6" x14ac:dyDescent="0.2">
      <c r="B422" s="10"/>
      <c r="F422" s="10"/>
    </row>
    <row r="423" spans="2:6" x14ac:dyDescent="0.2">
      <c r="B423" s="10"/>
      <c r="F423" s="10"/>
    </row>
    <row r="424" spans="2:6" x14ac:dyDescent="0.2">
      <c r="B424" s="10"/>
      <c r="F424" s="10"/>
    </row>
    <row r="425" spans="2:6" x14ac:dyDescent="0.2">
      <c r="B425" s="10"/>
      <c r="F425" s="10"/>
    </row>
    <row r="426" spans="2:6" x14ac:dyDescent="0.2">
      <c r="B426" s="10"/>
      <c r="F426" s="10"/>
    </row>
    <row r="427" spans="2:6" x14ac:dyDescent="0.2">
      <c r="B427" s="10"/>
      <c r="F427" s="10"/>
    </row>
    <row r="428" spans="2:6" x14ac:dyDescent="0.2">
      <c r="B428" s="10"/>
      <c r="F428" s="10"/>
    </row>
    <row r="429" spans="2:6" x14ac:dyDescent="0.2">
      <c r="B429" s="10"/>
      <c r="F429" s="10"/>
    </row>
    <row r="430" spans="2:6" x14ac:dyDescent="0.2">
      <c r="B430" s="10"/>
      <c r="F430" s="10"/>
    </row>
    <row r="431" spans="2:6" x14ac:dyDescent="0.2">
      <c r="B431" s="10"/>
      <c r="F431" s="10"/>
    </row>
    <row r="432" spans="2:6" x14ac:dyDescent="0.2">
      <c r="B432" s="10"/>
      <c r="F432" s="10"/>
    </row>
    <row r="433" spans="2:6" x14ac:dyDescent="0.2">
      <c r="B433" s="10"/>
      <c r="F433" s="10"/>
    </row>
    <row r="434" spans="2:6" x14ac:dyDescent="0.2">
      <c r="B434" s="10"/>
      <c r="F434" s="10"/>
    </row>
    <row r="435" spans="2:6" x14ac:dyDescent="0.2">
      <c r="B435" s="10"/>
      <c r="F435" s="10"/>
    </row>
    <row r="436" spans="2:6" x14ac:dyDescent="0.2">
      <c r="B436" s="10"/>
      <c r="F436" s="10"/>
    </row>
    <row r="437" spans="2:6" x14ac:dyDescent="0.2">
      <c r="B437" s="10"/>
      <c r="F437" s="10"/>
    </row>
    <row r="438" spans="2:6" x14ac:dyDescent="0.2">
      <c r="B438" s="10"/>
      <c r="F438" s="10"/>
    </row>
    <row r="439" spans="2:6" x14ac:dyDescent="0.2">
      <c r="B439" s="10"/>
      <c r="F439" s="10"/>
    </row>
    <row r="440" spans="2:6" x14ac:dyDescent="0.2">
      <c r="B440" s="10"/>
      <c r="F440" s="10"/>
    </row>
    <row r="441" spans="2:6" x14ac:dyDescent="0.2">
      <c r="B441" s="10"/>
      <c r="F441" s="10"/>
    </row>
    <row r="442" spans="2:6" x14ac:dyDescent="0.2">
      <c r="B442" s="10"/>
      <c r="F442" s="10"/>
    </row>
    <row r="443" spans="2:6" x14ac:dyDescent="0.2">
      <c r="B443" s="10"/>
      <c r="F443" s="10"/>
    </row>
    <row r="444" spans="2:6" x14ac:dyDescent="0.2">
      <c r="B444" s="10"/>
      <c r="F444" s="10"/>
    </row>
    <row r="445" spans="2:6" x14ac:dyDescent="0.2">
      <c r="B445" s="10"/>
      <c r="F445" s="10"/>
    </row>
    <row r="446" spans="2:6" x14ac:dyDescent="0.2">
      <c r="B446" s="10"/>
      <c r="F446" s="10"/>
    </row>
    <row r="447" spans="2:6" x14ac:dyDescent="0.2">
      <c r="B447" s="10"/>
      <c r="F447" s="10"/>
    </row>
    <row r="448" spans="2:6" x14ac:dyDescent="0.2">
      <c r="B448" s="10"/>
      <c r="F448" s="10"/>
    </row>
    <row r="449" spans="2:6" x14ac:dyDescent="0.2">
      <c r="B449" s="10"/>
      <c r="F449" s="10"/>
    </row>
    <row r="450" spans="2:6" x14ac:dyDescent="0.2">
      <c r="B450" s="10"/>
      <c r="F450" s="10"/>
    </row>
    <row r="451" spans="2:6" x14ac:dyDescent="0.2">
      <c r="B451" s="10"/>
      <c r="F451" s="10"/>
    </row>
    <row r="452" spans="2:6" x14ac:dyDescent="0.2">
      <c r="B452" s="10"/>
      <c r="F452" s="10"/>
    </row>
    <row r="453" spans="2:6" x14ac:dyDescent="0.2">
      <c r="B453" s="10"/>
      <c r="F453" s="10"/>
    </row>
    <row r="454" spans="2:6" x14ac:dyDescent="0.2">
      <c r="B454" s="10"/>
      <c r="F454" s="10"/>
    </row>
    <row r="455" spans="2:6" x14ac:dyDescent="0.2">
      <c r="B455" s="10"/>
      <c r="F455" s="10"/>
    </row>
    <row r="456" spans="2:6" x14ac:dyDescent="0.2">
      <c r="B456" s="10"/>
      <c r="F456" s="10"/>
    </row>
    <row r="457" spans="2:6" x14ac:dyDescent="0.2">
      <c r="B457" s="10"/>
      <c r="F457" s="10"/>
    </row>
    <row r="458" spans="2:6" x14ac:dyDescent="0.2">
      <c r="B458" s="10"/>
      <c r="F458" s="10"/>
    </row>
    <row r="459" spans="2:6" x14ac:dyDescent="0.2">
      <c r="B459" s="10"/>
      <c r="F459" s="10"/>
    </row>
    <row r="460" spans="2:6" x14ac:dyDescent="0.2">
      <c r="B460" s="10"/>
      <c r="F460" s="10"/>
    </row>
    <row r="461" spans="2:6" x14ac:dyDescent="0.2">
      <c r="B461" s="10"/>
      <c r="F461" s="10"/>
    </row>
    <row r="462" spans="2:6" x14ac:dyDescent="0.2">
      <c r="B462" s="10"/>
      <c r="F462" s="10"/>
    </row>
    <row r="463" spans="2:6" x14ac:dyDescent="0.2">
      <c r="B463" s="10"/>
      <c r="F463" s="10"/>
    </row>
    <row r="464" spans="2:6" x14ac:dyDescent="0.2">
      <c r="B464" s="10"/>
      <c r="F464" s="10"/>
    </row>
    <row r="465" spans="2:6" x14ac:dyDescent="0.2">
      <c r="B465" s="10"/>
      <c r="F465" s="10"/>
    </row>
    <row r="466" spans="2:6" x14ac:dyDescent="0.2">
      <c r="B466" s="10"/>
      <c r="F466" s="10"/>
    </row>
    <row r="467" spans="2:6" x14ac:dyDescent="0.2">
      <c r="B467" s="10"/>
      <c r="F467" s="10"/>
    </row>
    <row r="468" spans="2:6" x14ac:dyDescent="0.2">
      <c r="B468" s="10"/>
      <c r="F468" s="10"/>
    </row>
    <row r="469" spans="2:6" x14ac:dyDescent="0.2">
      <c r="B469" s="10"/>
      <c r="F469" s="10"/>
    </row>
    <row r="470" spans="2:6" x14ac:dyDescent="0.2">
      <c r="B470" s="10"/>
      <c r="F470" s="10"/>
    </row>
    <row r="471" spans="2:6" x14ac:dyDescent="0.2">
      <c r="B471" s="10"/>
      <c r="F471" s="10"/>
    </row>
    <row r="472" spans="2:6" x14ac:dyDescent="0.2">
      <c r="B472" s="10"/>
      <c r="F472" s="10"/>
    </row>
    <row r="473" spans="2:6" x14ac:dyDescent="0.2">
      <c r="B473" s="10"/>
      <c r="F473" s="10"/>
    </row>
    <row r="474" spans="2:6" x14ac:dyDescent="0.2">
      <c r="B474" s="10"/>
      <c r="F474" s="10"/>
    </row>
    <row r="475" spans="2:6" x14ac:dyDescent="0.2">
      <c r="B475" s="10"/>
      <c r="F475" s="10"/>
    </row>
    <row r="476" spans="2:6" x14ac:dyDescent="0.2">
      <c r="B476" s="10"/>
      <c r="F476" s="10"/>
    </row>
    <row r="477" spans="2:6" x14ac:dyDescent="0.2">
      <c r="B477" s="10"/>
      <c r="F477" s="10"/>
    </row>
    <row r="478" spans="2:6" x14ac:dyDescent="0.2">
      <c r="B478" s="10"/>
      <c r="F478" s="10"/>
    </row>
    <row r="479" spans="2:6" x14ac:dyDescent="0.2">
      <c r="B479" s="10"/>
      <c r="F479" s="10"/>
    </row>
    <row r="480" spans="2:6" x14ac:dyDescent="0.2">
      <c r="B480" s="10"/>
      <c r="F480" s="10"/>
    </row>
    <row r="481" spans="2:6" x14ac:dyDescent="0.2">
      <c r="B481" s="10"/>
      <c r="F481" s="10"/>
    </row>
    <row r="482" spans="2:6" x14ac:dyDescent="0.2">
      <c r="B482" s="10"/>
      <c r="F482" s="10"/>
    </row>
    <row r="483" spans="2:6" x14ac:dyDescent="0.2">
      <c r="B483" s="10"/>
      <c r="F483" s="10"/>
    </row>
    <row r="484" spans="2:6" x14ac:dyDescent="0.2">
      <c r="B484" s="10"/>
      <c r="F484" s="10"/>
    </row>
    <row r="485" spans="2:6" x14ac:dyDescent="0.2">
      <c r="B485" s="10"/>
      <c r="F485" s="10"/>
    </row>
    <row r="486" spans="2:6" x14ac:dyDescent="0.2">
      <c r="B486" s="10"/>
      <c r="F486" s="10"/>
    </row>
    <row r="487" spans="2:6" x14ac:dyDescent="0.2">
      <c r="B487" s="10"/>
      <c r="F487" s="10"/>
    </row>
    <row r="488" spans="2:6" x14ac:dyDescent="0.2">
      <c r="B488" s="10"/>
      <c r="F488" s="10"/>
    </row>
    <row r="489" spans="2:6" x14ac:dyDescent="0.2">
      <c r="B489" s="10"/>
      <c r="F489" s="10"/>
    </row>
    <row r="490" spans="2:6" x14ac:dyDescent="0.2">
      <c r="B490" s="10"/>
      <c r="F490" s="10"/>
    </row>
    <row r="491" spans="2:6" x14ac:dyDescent="0.2">
      <c r="B491" s="10"/>
      <c r="F491" s="10"/>
    </row>
    <row r="492" spans="2:6" x14ac:dyDescent="0.2">
      <c r="B492" s="10"/>
      <c r="F492" s="10"/>
    </row>
    <row r="493" spans="2:6" x14ac:dyDescent="0.2">
      <c r="B493" s="10"/>
      <c r="F493" s="10"/>
    </row>
    <row r="494" spans="2:6" x14ac:dyDescent="0.2">
      <c r="B494" s="10"/>
      <c r="F494" s="10"/>
    </row>
    <row r="495" spans="2:6" x14ac:dyDescent="0.2">
      <c r="B495" s="10"/>
      <c r="F495" s="10"/>
    </row>
    <row r="496" spans="2:6" x14ac:dyDescent="0.2">
      <c r="B496" s="10"/>
      <c r="F496" s="10"/>
    </row>
    <row r="497" spans="2:6" x14ac:dyDescent="0.2">
      <c r="B497" s="10"/>
      <c r="F497" s="10"/>
    </row>
    <row r="498" spans="2:6" x14ac:dyDescent="0.2">
      <c r="B498" s="10"/>
      <c r="F498" s="10"/>
    </row>
    <row r="499" spans="2:6" x14ac:dyDescent="0.2">
      <c r="B499" s="10"/>
      <c r="F499" s="10"/>
    </row>
    <row r="500" spans="2:6" x14ac:dyDescent="0.2">
      <c r="B500" s="10"/>
      <c r="F500" s="10"/>
    </row>
    <row r="501" spans="2:6" x14ac:dyDescent="0.2">
      <c r="B501" s="10"/>
      <c r="F501" s="10"/>
    </row>
    <row r="502" spans="2:6" x14ac:dyDescent="0.2">
      <c r="B502" s="10"/>
      <c r="F502" s="10"/>
    </row>
    <row r="503" spans="2:6" x14ac:dyDescent="0.2">
      <c r="B503" s="10"/>
      <c r="F503" s="10"/>
    </row>
    <row r="504" spans="2:6" x14ac:dyDescent="0.2">
      <c r="B504" s="10"/>
      <c r="F504" s="10"/>
    </row>
    <row r="505" spans="2:6" x14ac:dyDescent="0.2">
      <c r="B505" s="10"/>
      <c r="F505" s="10"/>
    </row>
    <row r="506" spans="2:6" x14ac:dyDescent="0.2">
      <c r="B506" s="10"/>
      <c r="F506" s="10"/>
    </row>
    <row r="507" spans="2:6" x14ac:dyDescent="0.2">
      <c r="B507" s="10"/>
      <c r="F507" s="10"/>
    </row>
    <row r="508" spans="2:6" x14ac:dyDescent="0.2">
      <c r="B508" s="10"/>
      <c r="F508" s="10"/>
    </row>
    <row r="509" spans="2:6" x14ac:dyDescent="0.2">
      <c r="B509" s="10"/>
      <c r="F509" s="10"/>
    </row>
    <row r="510" spans="2:6" x14ac:dyDescent="0.2">
      <c r="B510" s="10"/>
      <c r="F510" s="10"/>
    </row>
    <row r="511" spans="2:6" x14ac:dyDescent="0.2">
      <c r="B511" s="10"/>
      <c r="F511" s="10"/>
    </row>
    <row r="512" spans="2:6" x14ac:dyDescent="0.2">
      <c r="B512" s="10"/>
      <c r="F512" s="10"/>
    </row>
    <row r="513" spans="2:6" x14ac:dyDescent="0.2">
      <c r="B513" s="10"/>
      <c r="F513" s="10"/>
    </row>
    <row r="514" spans="2:6" x14ac:dyDescent="0.2">
      <c r="B514" s="10"/>
      <c r="F514" s="10"/>
    </row>
    <row r="515" spans="2:6" x14ac:dyDescent="0.2">
      <c r="B515" s="10"/>
      <c r="F515" s="10"/>
    </row>
    <row r="516" spans="2:6" x14ac:dyDescent="0.2">
      <c r="B516" s="10"/>
      <c r="F516" s="10"/>
    </row>
    <row r="517" spans="2:6" x14ac:dyDescent="0.2">
      <c r="B517" s="10"/>
      <c r="F517" s="10"/>
    </row>
    <row r="518" spans="2:6" x14ac:dyDescent="0.2">
      <c r="B518" s="10"/>
      <c r="F518" s="10"/>
    </row>
    <row r="519" spans="2:6" x14ac:dyDescent="0.2">
      <c r="B519" s="10"/>
      <c r="F519" s="10"/>
    </row>
    <row r="520" spans="2:6" x14ac:dyDescent="0.2">
      <c r="B520" s="10"/>
      <c r="F520" s="10"/>
    </row>
    <row r="521" spans="2:6" x14ac:dyDescent="0.2">
      <c r="B521" s="10"/>
      <c r="F521" s="10"/>
    </row>
    <row r="522" spans="2:6" x14ac:dyDescent="0.2">
      <c r="B522" s="10"/>
      <c r="F522" s="10"/>
    </row>
    <row r="523" spans="2:6" x14ac:dyDescent="0.2">
      <c r="B523" s="10"/>
      <c r="F523" s="10"/>
    </row>
    <row r="524" spans="2:6" x14ac:dyDescent="0.2">
      <c r="B524" s="10"/>
      <c r="F524" s="10"/>
    </row>
    <row r="525" spans="2:6" x14ac:dyDescent="0.2">
      <c r="B525" s="10"/>
      <c r="F525" s="10"/>
    </row>
    <row r="526" spans="2:6" x14ac:dyDescent="0.2">
      <c r="B526" s="10"/>
      <c r="F526" s="10"/>
    </row>
    <row r="527" spans="2:6" x14ac:dyDescent="0.2">
      <c r="B527" s="10"/>
      <c r="F527" s="10"/>
    </row>
    <row r="528" spans="2:6" x14ac:dyDescent="0.2">
      <c r="B528" s="10"/>
      <c r="F528" s="10"/>
    </row>
    <row r="529" spans="2:6" x14ac:dyDescent="0.2">
      <c r="B529" s="10"/>
      <c r="F529" s="10"/>
    </row>
    <row r="530" spans="2:6" x14ac:dyDescent="0.2">
      <c r="B530" s="10"/>
      <c r="F530" s="10"/>
    </row>
    <row r="531" spans="2:6" x14ac:dyDescent="0.2">
      <c r="B531" s="10"/>
      <c r="F531" s="10"/>
    </row>
    <row r="532" spans="2:6" x14ac:dyDescent="0.2">
      <c r="B532" s="10"/>
      <c r="F532" s="10"/>
    </row>
    <row r="533" spans="2:6" x14ac:dyDescent="0.2">
      <c r="B533" s="10"/>
      <c r="F533" s="10"/>
    </row>
    <row r="534" spans="2:6" x14ac:dyDescent="0.2">
      <c r="B534" s="10"/>
      <c r="F534" s="10"/>
    </row>
    <row r="535" spans="2:6" x14ac:dyDescent="0.2">
      <c r="B535" s="10"/>
      <c r="F535" s="10"/>
    </row>
    <row r="536" spans="2:6" x14ac:dyDescent="0.2">
      <c r="B536" s="10"/>
      <c r="F536" s="10"/>
    </row>
    <row r="537" spans="2:6" x14ac:dyDescent="0.2">
      <c r="B537" s="10"/>
      <c r="F537" s="10"/>
    </row>
    <row r="538" spans="2:6" x14ac:dyDescent="0.2">
      <c r="B538" s="10"/>
      <c r="F538" s="10"/>
    </row>
    <row r="539" spans="2:6" x14ac:dyDescent="0.2">
      <c r="B539" s="10"/>
      <c r="F539" s="10"/>
    </row>
    <row r="540" spans="2:6" x14ac:dyDescent="0.2">
      <c r="B540" s="10"/>
      <c r="F540" s="10"/>
    </row>
    <row r="541" spans="2:6" x14ac:dyDescent="0.2">
      <c r="B541" s="10"/>
      <c r="F541" s="10"/>
    </row>
    <row r="542" spans="2:6" x14ac:dyDescent="0.2">
      <c r="B542" s="10"/>
      <c r="F542" s="10"/>
    </row>
    <row r="543" spans="2:6" x14ac:dyDescent="0.2">
      <c r="B543" s="10"/>
      <c r="F543" s="10"/>
    </row>
    <row r="544" spans="2:6" x14ac:dyDescent="0.2">
      <c r="B544" s="10"/>
      <c r="F544" s="10"/>
    </row>
    <row r="545" spans="2:6" x14ac:dyDescent="0.2">
      <c r="B545" s="10"/>
      <c r="F545" s="10"/>
    </row>
    <row r="546" spans="2:6" x14ac:dyDescent="0.2">
      <c r="B546" s="10"/>
      <c r="F546" s="10"/>
    </row>
    <row r="547" spans="2:6" x14ac:dyDescent="0.2">
      <c r="B547" s="10"/>
      <c r="F547" s="10"/>
    </row>
    <row r="548" spans="2:6" x14ac:dyDescent="0.2">
      <c r="B548" s="10"/>
      <c r="F548" s="10"/>
    </row>
    <row r="549" spans="2:6" x14ac:dyDescent="0.2">
      <c r="B549" s="10"/>
      <c r="F549" s="10"/>
    </row>
    <row r="550" spans="2:6" x14ac:dyDescent="0.2">
      <c r="B550" s="10"/>
      <c r="F550" s="10"/>
    </row>
    <row r="551" spans="2:6" x14ac:dyDescent="0.2">
      <c r="B551" s="10"/>
      <c r="F551" s="10"/>
    </row>
    <row r="552" spans="2:6" x14ac:dyDescent="0.2">
      <c r="B552" s="10"/>
      <c r="F552" s="10"/>
    </row>
    <row r="553" spans="2:6" x14ac:dyDescent="0.2">
      <c r="B553" s="10"/>
      <c r="F553" s="10"/>
    </row>
    <row r="554" spans="2:6" x14ac:dyDescent="0.2">
      <c r="B554" s="10"/>
      <c r="F554" s="10"/>
    </row>
    <row r="555" spans="2:6" x14ac:dyDescent="0.2">
      <c r="B555" s="10"/>
      <c r="F555" s="10"/>
    </row>
    <row r="556" spans="2:6" x14ac:dyDescent="0.2">
      <c r="B556" s="10"/>
      <c r="F556" s="10"/>
    </row>
    <row r="557" spans="2:6" x14ac:dyDescent="0.2">
      <c r="B557" s="10"/>
      <c r="F557" s="10"/>
    </row>
    <row r="558" spans="2:6" x14ac:dyDescent="0.2">
      <c r="B558" s="10"/>
      <c r="F558" s="10"/>
    </row>
    <row r="559" spans="2:6" x14ac:dyDescent="0.2">
      <c r="B559" s="10"/>
      <c r="F559" s="10"/>
    </row>
    <row r="560" spans="2:6" x14ac:dyDescent="0.2">
      <c r="B560" s="10"/>
      <c r="F560" s="10"/>
    </row>
    <row r="561" spans="2:6" x14ac:dyDescent="0.2">
      <c r="B561" s="10"/>
      <c r="F561" s="10"/>
    </row>
    <row r="562" spans="2:6" x14ac:dyDescent="0.2">
      <c r="B562" s="10"/>
      <c r="F562" s="10"/>
    </row>
    <row r="563" spans="2:6" x14ac:dyDescent="0.2">
      <c r="B563" s="10"/>
      <c r="F563" s="10"/>
    </row>
    <row r="564" spans="2:6" x14ac:dyDescent="0.2">
      <c r="B564" s="10"/>
      <c r="F564" s="10"/>
    </row>
    <row r="565" spans="2:6" x14ac:dyDescent="0.2">
      <c r="B565" s="10"/>
      <c r="F565" s="10"/>
    </row>
    <row r="566" spans="2:6" x14ac:dyDescent="0.2">
      <c r="B566" s="10"/>
      <c r="F566" s="10"/>
    </row>
    <row r="567" spans="2:6" x14ac:dyDescent="0.2">
      <c r="B567" s="10"/>
      <c r="F567" s="10"/>
    </row>
    <row r="568" spans="2:6" x14ac:dyDescent="0.2">
      <c r="B568" s="10"/>
      <c r="F568" s="10"/>
    </row>
    <row r="569" spans="2:6" x14ac:dyDescent="0.2">
      <c r="B569" s="10"/>
      <c r="F569" s="10"/>
    </row>
    <row r="570" spans="2:6" x14ac:dyDescent="0.2">
      <c r="B570" s="10"/>
      <c r="F570" s="10"/>
    </row>
    <row r="571" spans="2:6" x14ac:dyDescent="0.2">
      <c r="B571" s="10"/>
      <c r="F571" s="10"/>
    </row>
    <row r="572" spans="2:6" x14ac:dyDescent="0.2">
      <c r="B572" s="10"/>
      <c r="F572" s="10"/>
    </row>
    <row r="573" spans="2:6" x14ac:dyDescent="0.2">
      <c r="B573" s="10"/>
      <c r="F573" s="10"/>
    </row>
    <row r="574" spans="2:6" x14ac:dyDescent="0.2">
      <c r="B574" s="10"/>
      <c r="F574" s="10"/>
    </row>
    <row r="575" spans="2:6" x14ac:dyDescent="0.2">
      <c r="B575" s="10"/>
      <c r="F575" s="10"/>
    </row>
    <row r="576" spans="2:6" x14ac:dyDescent="0.2">
      <c r="B576" s="10"/>
      <c r="F576" s="10"/>
    </row>
    <row r="577" spans="2:6" x14ac:dyDescent="0.2">
      <c r="B577" s="10"/>
      <c r="F577" s="10"/>
    </row>
    <row r="578" spans="2:6" x14ac:dyDescent="0.2">
      <c r="B578" s="10"/>
      <c r="F578" s="10"/>
    </row>
    <row r="579" spans="2:6" x14ac:dyDescent="0.2">
      <c r="B579" s="10"/>
      <c r="F579" s="10"/>
    </row>
    <row r="580" spans="2:6" x14ac:dyDescent="0.2">
      <c r="B580" s="10"/>
      <c r="F580" s="10"/>
    </row>
    <row r="581" spans="2:6" x14ac:dyDescent="0.2">
      <c r="B581" s="10"/>
      <c r="F581" s="10"/>
    </row>
    <row r="582" spans="2:6" x14ac:dyDescent="0.2">
      <c r="B582" s="10"/>
      <c r="F582" s="10"/>
    </row>
    <row r="583" spans="2:6" x14ac:dyDescent="0.2">
      <c r="B583" s="10"/>
      <c r="F583" s="10"/>
    </row>
    <row r="584" spans="2:6" x14ac:dyDescent="0.2">
      <c r="B584" s="10"/>
      <c r="F584" s="10"/>
    </row>
    <row r="585" spans="2:6" x14ac:dyDescent="0.2">
      <c r="B585" s="10"/>
      <c r="F585" s="10"/>
    </row>
    <row r="586" spans="2:6" x14ac:dyDescent="0.2">
      <c r="B586" s="10"/>
      <c r="F586" s="10"/>
    </row>
    <row r="587" spans="2:6" x14ac:dyDescent="0.2">
      <c r="B587" s="10"/>
      <c r="F587" s="10"/>
    </row>
    <row r="588" spans="2:6" x14ac:dyDescent="0.2">
      <c r="B588" s="10"/>
      <c r="F588" s="10"/>
    </row>
    <row r="589" spans="2:6" x14ac:dyDescent="0.2">
      <c r="B589" s="10"/>
      <c r="F589" s="10"/>
    </row>
    <row r="590" spans="2:6" x14ac:dyDescent="0.2">
      <c r="B590" s="10"/>
      <c r="F590" s="10"/>
    </row>
    <row r="591" spans="2:6" x14ac:dyDescent="0.2">
      <c r="B591" s="10"/>
      <c r="F591" s="10"/>
    </row>
    <row r="592" spans="2:6" x14ac:dyDescent="0.2">
      <c r="B592" s="10"/>
      <c r="F592" s="10"/>
    </row>
    <row r="593" spans="2:6" x14ac:dyDescent="0.2">
      <c r="B593" s="10"/>
      <c r="F593" s="10"/>
    </row>
    <row r="594" spans="2:6" x14ac:dyDescent="0.2">
      <c r="B594" s="10"/>
      <c r="F594" s="10"/>
    </row>
    <row r="595" spans="2:6" x14ac:dyDescent="0.2">
      <c r="B595" s="10"/>
      <c r="F595" s="10"/>
    </row>
    <row r="596" spans="2:6" x14ac:dyDescent="0.2">
      <c r="B596" s="10"/>
      <c r="F596" s="10"/>
    </row>
    <row r="597" spans="2:6" x14ac:dyDescent="0.2">
      <c r="B597" s="10"/>
      <c r="F597" s="10"/>
    </row>
    <row r="598" spans="2:6" x14ac:dyDescent="0.2">
      <c r="B598" s="10"/>
      <c r="F598" s="10"/>
    </row>
    <row r="599" spans="2:6" x14ac:dyDescent="0.2">
      <c r="B599" s="10"/>
      <c r="F599" s="10"/>
    </row>
    <row r="600" spans="2:6" x14ac:dyDescent="0.2">
      <c r="B600" s="10"/>
      <c r="F600" s="10"/>
    </row>
    <row r="601" spans="2:6" x14ac:dyDescent="0.2">
      <c r="B601" s="10"/>
      <c r="F601" s="10"/>
    </row>
    <row r="602" spans="2:6" x14ac:dyDescent="0.2">
      <c r="B602" s="10"/>
      <c r="F602" s="10"/>
    </row>
    <row r="603" spans="2:6" x14ac:dyDescent="0.2">
      <c r="B603" s="10"/>
      <c r="F603" s="10"/>
    </row>
    <row r="604" spans="2:6" x14ac:dyDescent="0.2">
      <c r="B604" s="10"/>
      <c r="F604" s="10"/>
    </row>
    <row r="605" spans="2:6" x14ac:dyDescent="0.2">
      <c r="B605" s="10"/>
      <c r="F605" s="10"/>
    </row>
    <row r="606" spans="2:6" x14ac:dyDescent="0.2">
      <c r="B606" s="10"/>
      <c r="F606" s="10"/>
    </row>
    <row r="607" spans="2:6" x14ac:dyDescent="0.2">
      <c r="B607" s="10"/>
      <c r="F607" s="10"/>
    </row>
    <row r="608" spans="2:6" x14ac:dyDescent="0.2">
      <c r="B608" s="10"/>
      <c r="F608" s="10"/>
    </row>
    <row r="609" spans="2:6" x14ac:dyDescent="0.2">
      <c r="B609" s="10"/>
      <c r="F609" s="10"/>
    </row>
    <row r="610" spans="2:6" x14ac:dyDescent="0.2">
      <c r="B610" s="10"/>
      <c r="F610" s="10"/>
    </row>
    <row r="611" spans="2:6" x14ac:dyDescent="0.2">
      <c r="B611" s="10"/>
      <c r="F611" s="10"/>
    </row>
    <row r="612" spans="2:6" x14ac:dyDescent="0.2">
      <c r="B612" s="10"/>
      <c r="F612" s="10"/>
    </row>
    <row r="613" spans="2:6" x14ac:dyDescent="0.2">
      <c r="B613" s="10"/>
      <c r="F613" s="10"/>
    </row>
    <row r="614" spans="2:6" x14ac:dyDescent="0.2">
      <c r="B614" s="10"/>
      <c r="F614" s="10"/>
    </row>
    <row r="615" spans="2:6" x14ac:dyDescent="0.2">
      <c r="B615" s="10"/>
      <c r="F615" s="10"/>
    </row>
    <row r="616" spans="2:6" x14ac:dyDescent="0.2">
      <c r="B616" s="10"/>
      <c r="F616" s="10"/>
    </row>
    <row r="617" spans="2:6" x14ac:dyDescent="0.2">
      <c r="B617" s="10"/>
      <c r="F617" s="10"/>
    </row>
    <row r="618" spans="2:6" x14ac:dyDescent="0.2">
      <c r="B618" s="10"/>
      <c r="F618" s="10"/>
    </row>
    <row r="619" spans="2:6" x14ac:dyDescent="0.2">
      <c r="B619" s="10"/>
      <c r="F619" s="10"/>
    </row>
    <row r="620" spans="2:6" x14ac:dyDescent="0.2">
      <c r="B620" s="10"/>
      <c r="F620" s="10"/>
    </row>
    <row r="621" spans="2:6" x14ac:dyDescent="0.2">
      <c r="B621" s="10"/>
      <c r="F621" s="10"/>
    </row>
    <row r="622" spans="2:6" x14ac:dyDescent="0.2">
      <c r="B622" s="10"/>
      <c r="F622" s="10"/>
    </row>
    <row r="623" spans="2:6" x14ac:dyDescent="0.2">
      <c r="B623" s="10"/>
      <c r="F623" s="10"/>
    </row>
    <row r="624" spans="2:6" x14ac:dyDescent="0.2">
      <c r="B624" s="10"/>
      <c r="F624" s="10"/>
    </row>
    <row r="625" spans="2:6" x14ac:dyDescent="0.2">
      <c r="B625" s="10"/>
      <c r="F625" s="10"/>
    </row>
    <row r="626" spans="2:6" x14ac:dyDescent="0.2">
      <c r="B626" s="10"/>
      <c r="F626" s="10"/>
    </row>
    <row r="627" spans="2:6" x14ac:dyDescent="0.2">
      <c r="B627" s="10"/>
      <c r="F627" s="10"/>
    </row>
    <row r="628" spans="2:6" x14ac:dyDescent="0.2">
      <c r="B628" s="10"/>
      <c r="F628" s="10"/>
    </row>
    <row r="629" spans="2:6" x14ac:dyDescent="0.2">
      <c r="B629" s="10"/>
      <c r="F629" s="10"/>
    </row>
    <row r="630" spans="2:6" x14ac:dyDescent="0.2">
      <c r="B630" s="10"/>
      <c r="F630" s="10"/>
    </row>
    <row r="631" spans="2:6" x14ac:dyDescent="0.2">
      <c r="B631" s="10"/>
      <c r="F631" s="10"/>
    </row>
    <row r="632" spans="2:6" x14ac:dyDescent="0.2">
      <c r="B632" s="10"/>
      <c r="F632" s="10"/>
    </row>
    <row r="633" spans="2:6" x14ac:dyDescent="0.2">
      <c r="B633" s="10"/>
      <c r="F633" s="10"/>
    </row>
    <row r="634" spans="2:6" x14ac:dyDescent="0.2">
      <c r="B634" s="10"/>
      <c r="F634" s="10"/>
    </row>
    <row r="635" spans="2:6" x14ac:dyDescent="0.2">
      <c r="B635" s="10"/>
      <c r="F635" s="10"/>
    </row>
    <row r="636" spans="2:6" x14ac:dyDescent="0.2">
      <c r="B636" s="10"/>
      <c r="F636" s="10"/>
    </row>
    <row r="637" spans="2:6" x14ac:dyDescent="0.2">
      <c r="B637" s="10"/>
      <c r="F637" s="10"/>
    </row>
    <row r="638" spans="2:6" x14ac:dyDescent="0.2">
      <c r="B638" s="10"/>
      <c r="F638" s="10"/>
    </row>
    <row r="639" spans="2:6" x14ac:dyDescent="0.2">
      <c r="B639" s="10"/>
      <c r="F639" s="10"/>
    </row>
    <row r="640" spans="2:6" x14ac:dyDescent="0.2">
      <c r="B640" s="10"/>
      <c r="F640" s="10"/>
    </row>
    <row r="641" spans="2:6" x14ac:dyDescent="0.2">
      <c r="B641" s="10"/>
      <c r="F641" s="10"/>
    </row>
    <row r="642" spans="2:6" x14ac:dyDescent="0.2">
      <c r="B642" s="10"/>
      <c r="F642" s="10"/>
    </row>
    <row r="643" spans="2:6" x14ac:dyDescent="0.2">
      <c r="B643" s="10"/>
      <c r="F643" s="10"/>
    </row>
    <row r="644" spans="2:6" x14ac:dyDescent="0.2">
      <c r="B644" s="10"/>
      <c r="F644" s="10"/>
    </row>
    <row r="645" spans="2:6" x14ac:dyDescent="0.2">
      <c r="B645" s="10"/>
      <c r="F645" s="10"/>
    </row>
    <row r="646" spans="2:6" x14ac:dyDescent="0.2">
      <c r="B646" s="10"/>
      <c r="F646" s="10"/>
    </row>
    <row r="647" spans="2:6" x14ac:dyDescent="0.2">
      <c r="B647" s="10"/>
      <c r="F647" s="10"/>
    </row>
    <row r="648" spans="2:6" x14ac:dyDescent="0.2">
      <c r="B648" s="10"/>
      <c r="F648" s="10"/>
    </row>
    <row r="649" spans="2:6" x14ac:dyDescent="0.2">
      <c r="B649" s="10"/>
      <c r="F649" s="10"/>
    </row>
    <row r="650" spans="2:6" x14ac:dyDescent="0.2">
      <c r="B650" s="10"/>
      <c r="F650" s="10"/>
    </row>
    <row r="651" spans="2:6" x14ac:dyDescent="0.2">
      <c r="B651" s="10"/>
      <c r="F651" s="10"/>
    </row>
    <row r="652" spans="2:6" x14ac:dyDescent="0.2">
      <c r="B652" s="10"/>
      <c r="F652" s="10"/>
    </row>
    <row r="653" spans="2:6" x14ac:dyDescent="0.2">
      <c r="B653" s="10"/>
      <c r="F653" s="10"/>
    </row>
    <row r="654" spans="2:6" x14ac:dyDescent="0.2">
      <c r="B654" s="10"/>
      <c r="F654" s="10"/>
    </row>
    <row r="655" spans="2:6" x14ac:dyDescent="0.2">
      <c r="B655" s="10"/>
      <c r="F655" s="10"/>
    </row>
    <row r="656" spans="2:6" x14ac:dyDescent="0.2">
      <c r="B656" s="10"/>
      <c r="F656" s="10"/>
    </row>
    <row r="657" spans="2:6" x14ac:dyDescent="0.2">
      <c r="B657" s="10"/>
      <c r="F657" s="10"/>
    </row>
    <row r="658" spans="2:6" x14ac:dyDescent="0.2">
      <c r="B658" s="10"/>
      <c r="F658" s="10"/>
    </row>
    <row r="659" spans="2:6" x14ac:dyDescent="0.2">
      <c r="B659" s="10"/>
      <c r="F659" s="10"/>
    </row>
    <row r="660" spans="2:6" x14ac:dyDescent="0.2">
      <c r="B660" s="10"/>
      <c r="F660" s="10"/>
    </row>
    <row r="661" spans="2:6" x14ac:dyDescent="0.2">
      <c r="B661" s="10"/>
      <c r="F661" s="10"/>
    </row>
    <row r="662" spans="2:6" x14ac:dyDescent="0.2">
      <c r="B662" s="10"/>
      <c r="F662" s="10"/>
    </row>
    <row r="663" spans="2:6" x14ac:dyDescent="0.2">
      <c r="B663" s="10"/>
      <c r="F663" s="10"/>
    </row>
    <row r="664" spans="2:6" x14ac:dyDescent="0.2">
      <c r="B664" s="10"/>
      <c r="F664" s="10"/>
    </row>
    <row r="665" spans="2:6" x14ac:dyDescent="0.2">
      <c r="B665" s="10"/>
      <c r="F665" s="10"/>
    </row>
    <row r="666" spans="2:6" x14ac:dyDescent="0.2">
      <c r="B666" s="10"/>
      <c r="F666" s="10"/>
    </row>
    <row r="667" spans="2:6" x14ac:dyDescent="0.2">
      <c r="B667" s="10"/>
      <c r="F667" s="10"/>
    </row>
    <row r="668" spans="2:6" x14ac:dyDescent="0.2">
      <c r="B668" s="10"/>
      <c r="F668" s="10"/>
    </row>
    <row r="669" spans="2:6" x14ac:dyDescent="0.2">
      <c r="B669" s="10"/>
      <c r="F669" s="10"/>
    </row>
    <row r="670" spans="2:6" x14ac:dyDescent="0.2">
      <c r="B670" s="10"/>
      <c r="F670" s="10"/>
    </row>
    <row r="671" spans="2:6" x14ac:dyDescent="0.2">
      <c r="B671" s="10"/>
      <c r="F671" s="10"/>
    </row>
    <row r="672" spans="2:6" x14ac:dyDescent="0.2">
      <c r="B672" s="10"/>
      <c r="F672" s="10"/>
    </row>
    <row r="673" spans="2:6" x14ac:dyDescent="0.2">
      <c r="B673" s="10"/>
      <c r="F673" s="10"/>
    </row>
    <row r="674" spans="2:6" x14ac:dyDescent="0.2">
      <c r="B674" s="10"/>
      <c r="F674" s="10"/>
    </row>
    <row r="675" spans="2:6" x14ac:dyDescent="0.2">
      <c r="B675" s="10"/>
      <c r="F675" s="10"/>
    </row>
    <row r="676" spans="2:6" x14ac:dyDescent="0.2">
      <c r="B676" s="10"/>
      <c r="F676" s="10"/>
    </row>
    <row r="677" spans="2:6" x14ac:dyDescent="0.2">
      <c r="B677" s="10"/>
      <c r="F677" s="10"/>
    </row>
    <row r="678" spans="2:6" x14ac:dyDescent="0.2">
      <c r="B678" s="10"/>
      <c r="F678" s="10"/>
    </row>
    <row r="679" spans="2:6" x14ac:dyDescent="0.2">
      <c r="B679" s="10"/>
      <c r="F679" s="10"/>
    </row>
    <row r="680" spans="2:6" x14ac:dyDescent="0.2">
      <c r="B680" s="10"/>
      <c r="F680" s="10"/>
    </row>
    <row r="681" spans="2:6" x14ac:dyDescent="0.2">
      <c r="B681" s="10"/>
      <c r="F681" s="10"/>
    </row>
    <row r="682" spans="2:6" x14ac:dyDescent="0.2">
      <c r="B682" s="10"/>
      <c r="F682" s="10"/>
    </row>
    <row r="683" spans="2:6" x14ac:dyDescent="0.2">
      <c r="B683" s="10"/>
      <c r="F683" s="10"/>
    </row>
    <row r="684" spans="2:6" x14ac:dyDescent="0.2">
      <c r="B684" s="10"/>
      <c r="F684" s="10"/>
    </row>
    <row r="685" spans="2:6" x14ac:dyDescent="0.2">
      <c r="B685" s="10"/>
      <c r="F685" s="10"/>
    </row>
    <row r="686" spans="2:6" x14ac:dyDescent="0.2">
      <c r="B686" s="10"/>
      <c r="F686" s="10"/>
    </row>
    <row r="687" spans="2:6" x14ac:dyDescent="0.2">
      <c r="B687" s="10"/>
      <c r="F687" s="10"/>
    </row>
    <row r="688" spans="2:6" x14ac:dyDescent="0.2">
      <c r="B688" s="10"/>
      <c r="F688" s="10"/>
    </row>
    <row r="689" spans="2:6" x14ac:dyDescent="0.2">
      <c r="B689" s="10"/>
      <c r="F689" s="10"/>
    </row>
    <row r="690" spans="2:6" x14ac:dyDescent="0.2">
      <c r="B690" s="10"/>
      <c r="F690" s="10"/>
    </row>
    <row r="691" spans="2:6" x14ac:dyDescent="0.2">
      <c r="B691" s="10"/>
      <c r="F691" s="10"/>
    </row>
    <row r="692" spans="2:6" x14ac:dyDescent="0.2">
      <c r="B692" s="10"/>
      <c r="F692" s="10"/>
    </row>
    <row r="693" spans="2:6" x14ac:dyDescent="0.2">
      <c r="B693" s="10"/>
      <c r="F693" s="10"/>
    </row>
    <row r="694" spans="2:6" x14ac:dyDescent="0.2">
      <c r="B694" s="10"/>
      <c r="F694" s="10"/>
    </row>
    <row r="695" spans="2:6" x14ac:dyDescent="0.2">
      <c r="B695" s="10"/>
      <c r="F695" s="10"/>
    </row>
    <row r="696" spans="2:6" x14ac:dyDescent="0.2">
      <c r="B696" s="10"/>
      <c r="F696" s="10"/>
    </row>
    <row r="697" spans="2:6" x14ac:dyDescent="0.2">
      <c r="B697" s="10"/>
      <c r="F697" s="10"/>
    </row>
    <row r="698" spans="2:6" x14ac:dyDescent="0.2">
      <c r="B698" s="10"/>
      <c r="F698" s="10"/>
    </row>
    <row r="699" spans="2:6" x14ac:dyDescent="0.2">
      <c r="B699" s="10"/>
      <c r="F699" s="10"/>
    </row>
    <row r="700" spans="2:6" x14ac:dyDescent="0.2">
      <c r="B700" s="10"/>
      <c r="F700" s="10"/>
    </row>
    <row r="701" spans="2:6" x14ac:dyDescent="0.2">
      <c r="B701" s="10"/>
      <c r="F701" s="10"/>
    </row>
    <row r="702" spans="2:6" x14ac:dyDescent="0.2">
      <c r="B702" s="10"/>
      <c r="F702" s="10"/>
    </row>
    <row r="703" spans="2:6" x14ac:dyDescent="0.2">
      <c r="B703" s="10"/>
      <c r="F703" s="10"/>
    </row>
    <row r="704" spans="2:6" x14ac:dyDescent="0.2">
      <c r="B704" s="10"/>
      <c r="F704" s="10"/>
    </row>
    <row r="705" spans="2:6" x14ac:dyDescent="0.2">
      <c r="B705" s="10"/>
      <c r="F705" s="10"/>
    </row>
    <row r="706" spans="2:6" x14ac:dyDescent="0.2">
      <c r="B706" s="10"/>
      <c r="F706" s="10"/>
    </row>
    <row r="707" spans="2:6" x14ac:dyDescent="0.2">
      <c r="B707" s="10"/>
      <c r="F707" s="10"/>
    </row>
    <row r="708" spans="2:6" x14ac:dyDescent="0.2">
      <c r="B708" s="10"/>
      <c r="F708" s="10"/>
    </row>
    <row r="709" spans="2:6" x14ac:dyDescent="0.2">
      <c r="B709" s="10"/>
      <c r="F709" s="10"/>
    </row>
    <row r="710" spans="2:6" x14ac:dyDescent="0.2">
      <c r="B710" s="10"/>
      <c r="F710" s="10"/>
    </row>
    <row r="711" spans="2:6" x14ac:dyDescent="0.2">
      <c r="B711" s="10"/>
      <c r="F711" s="10"/>
    </row>
    <row r="712" spans="2:6" x14ac:dyDescent="0.2">
      <c r="B712" s="10"/>
      <c r="F712" s="10"/>
    </row>
    <row r="713" spans="2:6" x14ac:dyDescent="0.2">
      <c r="B713" s="10"/>
      <c r="F713" s="10"/>
    </row>
    <row r="714" spans="2:6" x14ac:dyDescent="0.2">
      <c r="B714" s="10"/>
      <c r="F714" s="10"/>
    </row>
    <row r="715" spans="2:6" x14ac:dyDescent="0.2">
      <c r="B715" s="10"/>
      <c r="F715" s="10"/>
    </row>
    <row r="716" spans="2:6" x14ac:dyDescent="0.2">
      <c r="B716" s="10"/>
      <c r="F716" s="10"/>
    </row>
    <row r="717" spans="2:6" x14ac:dyDescent="0.2">
      <c r="B717" s="10"/>
      <c r="F717" s="10"/>
    </row>
    <row r="718" spans="2:6" x14ac:dyDescent="0.2">
      <c r="B718" s="10"/>
      <c r="F718" s="10"/>
    </row>
    <row r="719" spans="2:6" x14ac:dyDescent="0.2">
      <c r="B719" s="10"/>
      <c r="F719" s="10"/>
    </row>
    <row r="720" spans="2:6" x14ac:dyDescent="0.2">
      <c r="B720" s="10"/>
      <c r="F720" s="10"/>
    </row>
    <row r="721" spans="2:6" x14ac:dyDescent="0.2">
      <c r="B721" s="10"/>
      <c r="F721" s="10"/>
    </row>
    <row r="722" spans="2:6" x14ac:dyDescent="0.2">
      <c r="B722" s="10"/>
      <c r="F722" s="10"/>
    </row>
    <row r="723" spans="2:6" x14ac:dyDescent="0.2">
      <c r="B723" s="10"/>
      <c r="F723" s="10"/>
    </row>
    <row r="724" spans="2:6" x14ac:dyDescent="0.2">
      <c r="B724" s="10"/>
      <c r="F724" s="10"/>
    </row>
    <row r="725" spans="2:6" x14ac:dyDescent="0.2">
      <c r="B725" s="10"/>
      <c r="F725" s="10"/>
    </row>
    <row r="726" spans="2:6" x14ac:dyDescent="0.2">
      <c r="B726" s="10"/>
      <c r="F726" s="10"/>
    </row>
    <row r="727" spans="2:6" x14ac:dyDescent="0.2">
      <c r="B727" s="10"/>
      <c r="F727" s="10"/>
    </row>
    <row r="728" spans="2:6" x14ac:dyDescent="0.2">
      <c r="B728" s="10"/>
      <c r="F728" s="10"/>
    </row>
    <row r="729" spans="2:6" x14ac:dyDescent="0.2">
      <c r="B729" s="10"/>
      <c r="F729" s="10"/>
    </row>
    <row r="730" spans="2:6" x14ac:dyDescent="0.2">
      <c r="B730" s="10"/>
      <c r="F730" s="10"/>
    </row>
    <row r="731" spans="2:6" x14ac:dyDescent="0.2">
      <c r="B731" s="10"/>
      <c r="F731" s="10"/>
    </row>
    <row r="732" spans="2:6" x14ac:dyDescent="0.2">
      <c r="B732" s="10"/>
      <c r="F732" s="10"/>
    </row>
    <row r="733" spans="2:6" x14ac:dyDescent="0.2">
      <c r="B733" s="10"/>
      <c r="F733" s="10"/>
    </row>
    <row r="734" spans="2:6" x14ac:dyDescent="0.2">
      <c r="B734" s="10"/>
      <c r="F734" s="10"/>
    </row>
    <row r="735" spans="2:6" x14ac:dyDescent="0.2">
      <c r="B735" s="10"/>
      <c r="F735" s="10"/>
    </row>
    <row r="736" spans="2:6" x14ac:dyDescent="0.2">
      <c r="B736" s="10"/>
      <c r="F736" s="10"/>
    </row>
    <row r="737" spans="2:6" x14ac:dyDescent="0.2">
      <c r="B737" s="10"/>
      <c r="F737" s="10"/>
    </row>
    <row r="738" spans="2:6" x14ac:dyDescent="0.2">
      <c r="B738" s="10"/>
      <c r="F738" s="10"/>
    </row>
    <row r="739" spans="2:6" x14ac:dyDescent="0.2">
      <c r="B739" s="10"/>
      <c r="F739" s="10"/>
    </row>
    <row r="740" spans="2:6" x14ac:dyDescent="0.2">
      <c r="B740" s="10"/>
      <c r="F740" s="10"/>
    </row>
    <row r="741" spans="2:6" x14ac:dyDescent="0.2">
      <c r="B741" s="10"/>
      <c r="F741" s="10"/>
    </row>
    <row r="742" spans="2:6" x14ac:dyDescent="0.2">
      <c r="B742" s="10"/>
      <c r="F742" s="10"/>
    </row>
    <row r="743" spans="2:6" x14ac:dyDescent="0.2">
      <c r="B743" s="10"/>
      <c r="F743" s="10"/>
    </row>
    <row r="744" spans="2:6" x14ac:dyDescent="0.2">
      <c r="B744" s="10"/>
      <c r="F744" s="10"/>
    </row>
    <row r="745" spans="2:6" x14ac:dyDescent="0.2">
      <c r="B745" s="10"/>
      <c r="F745" s="10"/>
    </row>
    <row r="746" spans="2:6" x14ac:dyDescent="0.2">
      <c r="B746" s="10"/>
      <c r="F746" s="10"/>
    </row>
    <row r="747" spans="2:6" x14ac:dyDescent="0.2">
      <c r="B747" s="10"/>
      <c r="F747" s="10"/>
    </row>
    <row r="748" spans="2:6" x14ac:dyDescent="0.2">
      <c r="B748" s="10"/>
      <c r="F748" s="10"/>
    </row>
    <row r="749" spans="2:6" x14ac:dyDescent="0.2">
      <c r="B749" s="10"/>
      <c r="F749" s="10"/>
    </row>
    <row r="750" spans="2:6" x14ac:dyDescent="0.2">
      <c r="B750" s="10"/>
      <c r="F750" s="10"/>
    </row>
    <row r="751" spans="2:6" x14ac:dyDescent="0.2">
      <c r="B751" s="10"/>
      <c r="F751" s="10"/>
    </row>
    <row r="752" spans="2:6" x14ac:dyDescent="0.2">
      <c r="B752" s="10"/>
      <c r="F752" s="10"/>
    </row>
    <row r="753" spans="2:6" x14ac:dyDescent="0.2">
      <c r="B753" s="10"/>
      <c r="F753" s="10"/>
    </row>
    <row r="754" spans="2:6" x14ac:dyDescent="0.2">
      <c r="B754" s="10"/>
      <c r="F754" s="10"/>
    </row>
    <row r="755" spans="2:6" x14ac:dyDescent="0.2">
      <c r="B755" s="10"/>
      <c r="F755" s="10"/>
    </row>
    <row r="756" spans="2:6" x14ac:dyDescent="0.2">
      <c r="B756" s="10"/>
      <c r="F756" s="10"/>
    </row>
    <row r="757" spans="2:6" x14ac:dyDescent="0.2">
      <c r="B757" s="10"/>
      <c r="F757" s="10"/>
    </row>
    <row r="758" spans="2:6" x14ac:dyDescent="0.2">
      <c r="B758" s="10"/>
      <c r="F758" s="10"/>
    </row>
    <row r="759" spans="2:6" x14ac:dyDescent="0.2">
      <c r="B759" s="10"/>
      <c r="F759" s="10"/>
    </row>
    <row r="760" spans="2:6" x14ac:dyDescent="0.2">
      <c r="B760" s="10"/>
      <c r="F760" s="10"/>
    </row>
    <row r="761" spans="2:6" x14ac:dyDescent="0.2">
      <c r="B761" s="10"/>
      <c r="F761" s="10"/>
    </row>
    <row r="762" spans="2:6" x14ac:dyDescent="0.2">
      <c r="B762" s="10"/>
      <c r="F762" s="10"/>
    </row>
    <row r="763" spans="2:6" x14ac:dyDescent="0.2">
      <c r="B763" s="10"/>
      <c r="F763" s="10"/>
    </row>
    <row r="764" spans="2:6" x14ac:dyDescent="0.2">
      <c r="B764" s="10"/>
      <c r="F764" s="10"/>
    </row>
    <row r="765" spans="2:6" x14ac:dyDescent="0.2">
      <c r="B765" s="10"/>
      <c r="F765" s="10"/>
    </row>
    <row r="766" spans="2:6" x14ac:dyDescent="0.2">
      <c r="B766" s="10"/>
      <c r="F766" s="10"/>
    </row>
    <row r="767" spans="2:6" x14ac:dyDescent="0.2">
      <c r="B767" s="10"/>
      <c r="F767" s="10"/>
    </row>
    <row r="768" spans="2:6" x14ac:dyDescent="0.2">
      <c r="B768" s="10"/>
      <c r="F768" s="10"/>
    </row>
    <row r="769" spans="2:6" x14ac:dyDescent="0.2">
      <c r="B769" s="10"/>
      <c r="F769" s="10"/>
    </row>
    <row r="770" spans="2:6" x14ac:dyDescent="0.2">
      <c r="B770" s="10"/>
      <c r="F770" s="10"/>
    </row>
    <row r="771" spans="2:6" x14ac:dyDescent="0.2">
      <c r="B771" s="10"/>
      <c r="F771" s="10"/>
    </row>
    <row r="772" spans="2:6" x14ac:dyDescent="0.2">
      <c r="B772" s="10"/>
      <c r="F772" s="10"/>
    </row>
    <row r="773" spans="2:6" x14ac:dyDescent="0.2">
      <c r="B773" s="10"/>
      <c r="F773" s="10"/>
    </row>
    <row r="774" spans="2:6" x14ac:dyDescent="0.2">
      <c r="B774" s="10"/>
      <c r="F774" s="10"/>
    </row>
    <row r="775" spans="2:6" x14ac:dyDescent="0.2">
      <c r="B775" s="10"/>
      <c r="F775" s="10"/>
    </row>
    <row r="776" spans="2:6" x14ac:dyDescent="0.2">
      <c r="B776" s="10"/>
      <c r="F776" s="10"/>
    </row>
    <row r="777" spans="2:6" x14ac:dyDescent="0.2">
      <c r="B777" s="10"/>
      <c r="F777" s="10"/>
    </row>
    <row r="778" spans="2:6" x14ac:dyDescent="0.2">
      <c r="B778" s="10"/>
      <c r="F778" s="10"/>
    </row>
    <row r="779" spans="2:6" x14ac:dyDescent="0.2">
      <c r="B779" s="10"/>
      <c r="F779" s="10"/>
    </row>
    <row r="780" spans="2:6" x14ac:dyDescent="0.2">
      <c r="B780" s="10"/>
      <c r="F780" s="10"/>
    </row>
    <row r="781" spans="2:6" x14ac:dyDescent="0.2">
      <c r="B781" s="10"/>
      <c r="F781" s="10"/>
    </row>
    <row r="782" spans="2:6" x14ac:dyDescent="0.2">
      <c r="B782" s="10"/>
      <c r="F782" s="10"/>
    </row>
    <row r="783" spans="2:6" x14ac:dyDescent="0.2">
      <c r="B783" s="10"/>
      <c r="F783" s="10"/>
    </row>
    <row r="784" spans="2:6" x14ac:dyDescent="0.2">
      <c r="B784" s="10"/>
      <c r="F784" s="10"/>
    </row>
    <row r="785" spans="2:6" x14ac:dyDescent="0.2">
      <c r="B785" s="10"/>
      <c r="F785" s="10"/>
    </row>
    <row r="786" spans="2:6" x14ac:dyDescent="0.2">
      <c r="B786" s="10"/>
      <c r="F786" s="10"/>
    </row>
    <row r="787" spans="2:6" x14ac:dyDescent="0.2">
      <c r="B787" s="10"/>
      <c r="F787" s="10"/>
    </row>
    <row r="788" spans="2:6" x14ac:dyDescent="0.2">
      <c r="B788" s="10"/>
      <c r="F788" s="10"/>
    </row>
    <row r="789" spans="2:6" x14ac:dyDescent="0.2">
      <c r="B789" s="10"/>
      <c r="F789" s="10"/>
    </row>
    <row r="790" spans="2:6" x14ac:dyDescent="0.2">
      <c r="B790" s="10"/>
      <c r="F790" s="10"/>
    </row>
    <row r="791" spans="2:6" x14ac:dyDescent="0.2">
      <c r="B791" s="10"/>
      <c r="F791" s="10"/>
    </row>
    <row r="792" spans="2:6" x14ac:dyDescent="0.2">
      <c r="B792" s="10"/>
      <c r="F792" s="10"/>
    </row>
    <row r="793" spans="2:6" x14ac:dyDescent="0.2">
      <c r="B793" s="10"/>
      <c r="F793" s="10"/>
    </row>
    <row r="794" spans="2:6" x14ac:dyDescent="0.2">
      <c r="B794" s="10"/>
      <c r="F794" s="10"/>
    </row>
    <row r="795" spans="2:6" x14ac:dyDescent="0.2">
      <c r="B795" s="10"/>
      <c r="F795" s="10"/>
    </row>
    <row r="796" spans="2:6" x14ac:dyDescent="0.2">
      <c r="B796" s="10"/>
      <c r="F796" s="10"/>
    </row>
    <row r="797" spans="2:6" x14ac:dyDescent="0.2">
      <c r="B797" s="10"/>
      <c r="F797" s="10"/>
    </row>
    <row r="798" spans="2:6" x14ac:dyDescent="0.2">
      <c r="B798" s="10"/>
      <c r="F798" s="10"/>
    </row>
    <row r="799" spans="2:6" x14ac:dyDescent="0.2">
      <c r="B799" s="10"/>
      <c r="F799" s="10"/>
    </row>
    <row r="800" spans="2:6" x14ac:dyDescent="0.2">
      <c r="B800" s="10"/>
      <c r="F800" s="10"/>
    </row>
    <row r="801" spans="2:6" x14ac:dyDescent="0.2">
      <c r="B801" s="10"/>
      <c r="F801" s="10"/>
    </row>
    <row r="802" spans="2:6" x14ac:dyDescent="0.2">
      <c r="B802" s="10"/>
      <c r="F802" s="10"/>
    </row>
    <row r="803" spans="2:6" x14ac:dyDescent="0.2">
      <c r="B803" s="10"/>
      <c r="F803" s="10"/>
    </row>
    <row r="804" spans="2:6" x14ac:dyDescent="0.2">
      <c r="B804" s="10"/>
      <c r="F804" s="10"/>
    </row>
    <row r="805" spans="2:6" x14ac:dyDescent="0.2">
      <c r="B805" s="10"/>
      <c r="F805" s="10"/>
    </row>
    <row r="806" spans="2:6" x14ac:dyDescent="0.2">
      <c r="B806" s="10"/>
      <c r="F806" s="10"/>
    </row>
    <row r="807" spans="2:6" x14ac:dyDescent="0.2">
      <c r="B807" s="10"/>
      <c r="F807" s="10"/>
    </row>
    <row r="808" spans="2:6" x14ac:dyDescent="0.2">
      <c r="B808" s="10"/>
      <c r="F808" s="10"/>
    </row>
    <row r="809" spans="2:6" x14ac:dyDescent="0.2">
      <c r="B809" s="10"/>
      <c r="F809" s="10"/>
    </row>
    <row r="810" spans="2:6" x14ac:dyDescent="0.2">
      <c r="B810" s="10"/>
      <c r="F810" s="10"/>
    </row>
    <row r="811" spans="2:6" x14ac:dyDescent="0.2">
      <c r="B811" s="10"/>
      <c r="F811" s="10"/>
    </row>
    <row r="812" spans="2:6" x14ac:dyDescent="0.2">
      <c r="B812" s="10"/>
      <c r="F812" s="10"/>
    </row>
    <row r="813" spans="2:6" x14ac:dyDescent="0.2">
      <c r="B813" s="10"/>
      <c r="F813" s="10"/>
    </row>
    <row r="814" spans="2:6" x14ac:dyDescent="0.2">
      <c r="B814" s="10"/>
      <c r="F814" s="10"/>
    </row>
    <row r="815" spans="2:6" x14ac:dyDescent="0.2">
      <c r="B815" s="10"/>
      <c r="F815" s="10"/>
    </row>
    <row r="816" spans="2:6" x14ac:dyDescent="0.2">
      <c r="B816" s="10"/>
      <c r="F816" s="10"/>
    </row>
    <row r="817" spans="2:6" x14ac:dyDescent="0.2">
      <c r="B817" s="10"/>
      <c r="F817" s="10"/>
    </row>
    <row r="818" spans="2:6" x14ac:dyDescent="0.2">
      <c r="B818" s="10"/>
      <c r="F818" s="10"/>
    </row>
    <row r="819" spans="2:6" x14ac:dyDescent="0.2">
      <c r="B819" s="10"/>
      <c r="F819" s="10"/>
    </row>
    <row r="820" spans="2:6" x14ac:dyDescent="0.2">
      <c r="B820" s="10"/>
      <c r="F820" s="10"/>
    </row>
    <row r="821" spans="2:6" x14ac:dyDescent="0.2">
      <c r="B821" s="10"/>
      <c r="F821" s="10"/>
    </row>
    <row r="822" spans="2:6" x14ac:dyDescent="0.2">
      <c r="B822" s="10"/>
      <c r="F822" s="10"/>
    </row>
    <row r="823" spans="2:6" x14ac:dyDescent="0.2">
      <c r="B823" s="10"/>
      <c r="F823" s="10"/>
    </row>
    <row r="824" spans="2:6" x14ac:dyDescent="0.2">
      <c r="B824" s="10"/>
      <c r="F824" s="10"/>
    </row>
    <row r="825" spans="2:6" x14ac:dyDescent="0.2">
      <c r="B825" s="10"/>
      <c r="F825" s="10"/>
    </row>
    <row r="826" spans="2:6" x14ac:dyDescent="0.2">
      <c r="B826" s="10"/>
      <c r="F826" s="10"/>
    </row>
    <row r="827" spans="2:6" x14ac:dyDescent="0.2">
      <c r="B827" s="10"/>
      <c r="F827" s="10"/>
    </row>
    <row r="828" spans="2:6" x14ac:dyDescent="0.2">
      <c r="B828" s="10"/>
      <c r="F828" s="10"/>
    </row>
    <row r="829" spans="2:6" x14ac:dyDescent="0.2">
      <c r="B829" s="10"/>
      <c r="F829" s="10"/>
    </row>
    <row r="830" spans="2:6" x14ac:dyDescent="0.2">
      <c r="B830" s="10"/>
      <c r="F830" s="10"/>
    </row>
    <row r="831" spans="2:6" x14ac:dyDescent="0.2">
      <c r="B831" s="10"/>
      <c r="F831" s="10"/>
    </row>
    <row r="832" spans="2:6" x14ac:dyDescent="0.2">
      <c r="B832" s="10"/>
      <c r="F832" s="10"/>
    </row>
    <row r="833" spans="2:6" x14ac:dyDescent="0.2">
      <c r="B833" s="10"/>
      <c r="F833" s="10"/>
    </row>
    <row r="834" spans="2:6" x14ac:dyDescent="0.2">
      <c r="B834" s="10"/>
      <c r="F834" s="10"/>
    </row>
    <row r="835" spans="2:6" x14ac:dyDescent="0.2">
      <c r="B835" s="10"/>
      <c r="F835" s="10"/>
    </row>
    <row r="836" spans="2:6" x14ac:dyDescent="0.2">
      <c r="B836" s="10"/>
      <c r="F836" s="10"/>
    </row>
    <row r="837" spans="2:6" x14ac:dyDescent="0.2">
      <c r="B837" s="10"/>
      <c r="F837" s="10"/>
    </row>
    <row r="838" spans="2:6" x14ac:dyDescent="0.2">
      <c r="B838" s="10"/>
      <c r="F838" s="10"/>
    </row>
    <row r="839" spans="2:6" x14ac:dyDescent="0.2">
      <c r="B839" s="10"/>
      <c r="F839" s="10"/>
    </row>
    <row r="840" spans="2:6" x14ac:dyDescent="0.2">
      <c r="B840" s="10"/>
      <c r="F840" s="10"/>
    </row>
    <row r="841" spans="2:6" x14ac:dyDescent="0.2">
      <c r="B841" s="10"/>
      <c r="F841" s="10"/>
    </row>
    <row r="842" spans="2:6" x14ac:dyDescent="0.2">
      <c r="B842" s="10"/>
      <c r="F842" s="10"/>
    </row>
    <row r="843" spans="2:6" x14ac:dyDescent="0.2">
      <c r="B843" s="10"/>
      <c r="F843" s="10"/>
    </row>
    <row r="844" spans="2:6" x14ac:dyDescent="0.2">
      <c r="B844" s="10"/>
      <c r="F844" s="10"/>
    </row>
    <row r="845" spans="2:6" x14ac:dyDescent="0.2">
      <c r="B845" s="10"/>
      <c r="F845" s="10"/>
    </row>
    <row r="846" spans="2:6" x14ac:dyDescent="0.2">
      <c r="B846" s="10"/>
      <c r="F846" s="10"/>
    </row>
    <row r="847" spans="2:6" x14ac:dyDescent="0.2">
      <c r="B847" s="10"/>
      <c r="F847" s="10"/>
    </row>
    <row r="848" spans="2:6" x14ac:dyDescent="0.2">
      <c r="B848" s="10"/>
      <c r="F848" s="10"/>
    </row>
    <row r="849" spans="2:6" x14ac:dyDescent="0.2">
      <c r="B849" s="10"/>
      <c r="F849" s="10"/>
    </row>
    <row r="850" spans="2:6" x14ac:dyDescent="0.2">
      <c r="B850" s="10"/>
      <c r="F850" s="10"/>
    </row>
    <row r="851" spans="2:6" x14ac:dyDescent="0.2">
      <c r="B851" s="10"/>
      <c r="F851" s="10"/>
    </row>
    <row r="852" spans="2:6" x14ac:dyDescent="0.2">
      <c r="B852" s="10"/>
      <c r="F852" s="10"/>
    </row>
    <row r="853" spans="2:6" x14ac:dyDescent="0.2">
      <c r="B853" s="10"/>
      <c r="F853" s="10"/>
    </row>
    <row r="854" spans="2:6" x14ac:dyDescent="0.2">
      <c r="B854" s="10"/>
      <c r="F854" s="10"/>
    </row>
    <row r="855" spans="2:6" x14ac:dyDescent="0.2">
      <c r="B855" s="10"/>
      <c r="F855" s="10"/>
    </row>
    <row r="856" spans="2:6" x14ac:dyDescent="0.2">
      <c r="B856" s="10"/>
      <c r="F856" s="10"/>
    </row>
    <row r="857" spans="2:6" x14ac:dyDescent="0.2">
      <c r="B857" s="10"/>
      <c r="F857" s="10"/>
    </row>
    <row r="858" spans="2:6" x14ac:dyDescent="0.2">
      <c r="B858" s="10"/>
      <c r="F858" s="10"/>
    </row>
    <row r="859" spans="2:6" x14ac:dyDescent="0.2">
      <c r="B859" s="10"/>
      <c r="F859" s="10"/>
    </row>
    <row r="860" spans="2:6" x14ac:dyDescent="0.2">
      <c r="B860" s="10"/>
      <c r="F860" s="10"/>
    </row>
    <row r="861" spans="2:6" x14ac:dyDescent="0.2">
      <c r="B861" s="10"/>
      <c r="F861" s="10"/>
    </row>
    <row r="862" spans="2:6" x14ac:dyDescent="0.2">
      <c r="B862" s="10"/>
      <c r="F862" s="10"/>
    </row>
    <row r="863" spans="2:6" x14ac:dyDescent="0.2">
      <c r="B863" s="10"/>
      <c r="F863" s="10"/>
    </row>
    <row r="864" spans="2:6" x14ac:dyDescent="0.2">
      <c r="B864" s="10"/>
      <c r="F864" s="10"/>
    </row>
    <row r="865" spans="2:6" x14ac:dyDescent="0.2">
      <c r="B865" s="10"/>
      <c r="F865" s="10"/>
    </row>
    <row r="866" spans="2:6" x14ac:dyDescent="0.2">
      <c r="B866" s="10"/>
      <c r="F866" s="10"/>
    </row>
    <row r="867" spans="2:6" x14ac:dyDescent="0.2">
      <c r="B867" s="10"/>
      <c r="F867" s="10"/>
    </row>
    <row r="868" spans="2:6" x14ac:dyDescent="0.2">
      <c r="B868" s="10"/>
      <c r="F868" s="10"/>
    </row>
    <row r="869" spans="2:6" x14ac:dyDescent="0.2">
      <c r="B869" s="10"/>
      <c r="F869" s="10"/>
    </row>
    <row r="870" spans="2:6" x14ac:dyDescent="0.2">
      <c r="B870" s="10"/>
      <c r="F870" s="10"/>
    </row>
    <row r="871" spans="2:6" x14ac:dyDescent="0.2">
      <c r="B871" s="10"/>
      <c r="F871" s="10"/>
    </row>
  </sheetData>
  <phoneticPr fontId="7" type="noConversion"/>
  <hyperlinks>
    <hyperlink ref="P45" r:id="rId1" display="http://www.bav-astro.de/sfs/BAVM_link.php?BAVMnr=56"/>
    <hyperlink ref="P28" r:id="rId2" display="http://var.astro.cz/oejv/issues/oejv0074.pdf"/>
    <hyperlink ref="P32" r:id="rId3" display="http://www.bav-astro.de/sfs/BAVM_link.php?BAVMnr=173"/>
    <hyperlink ref="P33" r:id="rId4" display="http://www.konkoly.hu/cgi-bin/IBVS?5603"/>
    <hyperlink ref="P34" r:id="rId5" display="http://var.astro.cz/oejv/issues/oejv0003.pdf"/>
    <hyperlink ref="P57" r:id="rId6" display="http://www.bav-astro.de/sfs/BAVM_link.php?BAVMnr=212"/>
    <hyperlink ref="P58" r:id="rId7" display="http://www.bav-astro.de/sfs/BAVM_link.php?BAVMnr=225"/>
    <hyperlink ref="P35" r:id="rId8" display="http://www.konkoly.hu/cgi-bin/IBVS?6093"/>
    <hyperlink ref="P36" r:id="rId9" display="http://www.bav-astro.de/sfs/BAVM_link.php?BAVMnr=234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2024-02-17T03:01:03Z</dcterms:modified>
</cp:coreProperties>
</file>