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B7DBEFB-2D95-45E9-B2D0-65C33D17A9D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3" i="1"/>
  <c r="F23" i="1"/>
  <c r="G23" i="1"/>
  <c r="H23" i="1"/>
  <c r="E25" i="1"/>
  <c r="F25" i="1"/>
  <c r="G25" i="1"/>
  <c r="H25" i="1"/>
  <c r="E29" i="1"/>
  <c r="F29" i="1"/>
  <c r="G29" i="1"/>
  <c r="H29" i="1"/>
  <c r="E22" i="1"/>
  <c r="F22" i="1"/>
  <c r="G22" i="1"/>
  <c r="H22" i="1"/>
  <c r="E24" i="1"/>
  <c r="F24" i="1"/>
  <c r="G24" i="1"/>
  <c r="H24" i="1"/>
  <c r="E26" i="1"/>
  <c r="F26" i="1"/>
  <c r="G26" i="1"/>
  <c r="H26" i="1"/>
  <c r="E27" i="1"/>
  <c r="F27" i="1"/>
  <c r="G27" i="1"/>
  <c r="H27" i="1"/>
  <c r="E28" i="1"/>
  <c r="F28" i="1"/>
  <c r="G28" i="1"/>
  <c r="H28" i="1"/>
  <c r="Q21" i="1"/>
  <c r="Q23" i="1"/>
  <c r="Q25" i="1"/>
  <c r="Q29" i="1"/>
  <c r="G11" i="1"/>
  <c r="F11" i="1"/>
  <c r="Q28" i="1"/>
  <c r="Q22" i="1"/>
  <c r="Q26" i="1"/>
  <c r="Q27" i="1"/>
  <c r="Q24" i="1"/>
  <c r="E14" i="1"/>
  <c r="E15" i="1" s="1"/>
  <c r="C17" i="1"/>
  <c r="C11" i="1"/>
  <c r="C12" i="1"/>
  <c r="C16" i="1" l="1"/>
  <c r="D18" i="1" s="1"/>
  <c r="O23" i="1"/>
  <c r="S23" i="1" s="1"/>
  <c r="O28" i="1"/>
  <c r="S28" i="1" s="1"/>
  <c r="O24" i="1"/>
  <c r="S24" i="1" s="1"/>
  <c r="O26" i="1"/>
  <c r="S26" i="1" s="1"/>
  <c r="O22" i="1"/>
  <c r="S22" i="1" s="1"/>
  <c r="O29" i="1"/>
  <c r="S29" i="1" s="1"/>
  <c r="O25" i="1"/>
  <c r="S25" i="1" s="1"/>
  <c r="O27" i="1"/>
  <c r="S27" i="1" s="1"/>
  <c r="C15" i="1"/>
  <c r="E16" i="1" s="1"/>
  <c r="O21" i="1"/>
  <c r="S21" i="1" s="1"/>
  <c r="S19" i="1" l="1"/>
  <c r="C18" i="1"/>
  <c r="E17" i="1"/>
</calcChain>
</file>

<file path=xl/sharedStrings.xml><?xml version="1.0" encoding="utf-8"?>
<sst xmlns="http://schemas.openxmlformats.org/spreadsheetml/2006/main" count="69" uniqueCount="53">
  <si>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</si>
  <si>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</si>
  <si>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</si>
  <si>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</si>
  <si>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</si>
  <si>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</si>
  <si>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</si>
  <si>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</si>
  <si>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</si>
  <si>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</si>
  <si>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</si>
  <si>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</si>
  <si>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</si>
  <si>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</si>
  <si>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</si>
  <si>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</si>
  <si>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</si>
  <si>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</si>
  <si>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</si>
  <si>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</si>
  <si>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</si>
  <si>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</si>
  <si>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</si>
  <si>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</si>
  <si>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</si>
  <si>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</si>
  <si>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</si>
  <si>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</si>
  <si>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</si>
  <si>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</si>
  <si>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</si>
  <si>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</si>
  <si>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</si>
  <si>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</si>
  <si>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</si>
  <si>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</si>
  <si>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</si>
  <si>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</si>
  <si>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</si>
  <si>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</si>
  <si>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</si>
  <si>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</si>
  <si>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OEJV 0141</t>
  </si>
  <si>
    <t>II</t>
  </si>
  <si>
    <t>I</t>
  </si>
  <si>
    <t>GSC 3203-0780</t>
  </si>
  <si>
    <t>G3203-0780</t>
  </si>
  <si>
    <t>E</t>
  </si>
  <si>
    <t>VSX</t>
  </si>
  <si>
    <t>ToMcat</t>
  </si>
  <si>
    <t>G3203-0780_Lac.xls</t>
  </si>
  <si>
    <t>CCD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</si>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</sst>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3203-0780 -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-308</c:v>
                </c:pt>
                <c:pt idx="1">
                  <c:v>0</c:v>
                </c:pt>
                <c:pt idx="2">
                  <c:v>462</c:v>
                </c:pt>
                <c:pt idx="3">
                  <c:v>480</c:v>
                </c:pt>
                <c:pt idx="4">
                  <c:v>543</c:v>
                </c:pt>
                <c:pt idx="5">
                  <c:v>568.5</c:v>
                </c:pt>
                <c:pt idx="6">
                  <c:v>585.5</c:v>
                </c:pt>
                <c:pt idx="7">
                  <c:v>904.5</c:v>
                </c:pt>
                <c:pt idx="8">
                  <c:v>908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-2.0800000056624413E-3</c:v>
                </c:pt>
                <c:pt idx="1">
                  <c:v>0</c:v>
                </c:pt>
                <c:pt idx="2">
                  <c:v>2.5200000018230639E-3</c:v>
                </c:pt>
                <c:pt idx="3">
                  <c:v>4.9999999973806553E-3</c:v>
                </c:pt>
                <c:pt idx="4">
                  <c:v>3.4799999921233393E-3</c:v>
                </c:pt>
                <c:pt idx="5">
                  <c:v>6.1599999971804209E-3</c:v>
                </c:pt>
                <c:pt idx="6">
                  <c:v>5.7799999995040707E-3</c:v>
                </c:pt>
                <c:pt idx="7">
                  <c:v>5.8199999984935857E-3</c:v>
                </c:pt>
                <c:pt idx="8">
                  <c:v>4.8799999931361526E-3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94-4628-89BD-8E4CF03792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-308</c:v>
                </c:pt>
                <c:pt idx="1">
                  <c:v>0</c:v>
                </c:pt>
                <c:pt idx="2">
                  <c:v>462</c:v>
                </c:pt>
                <c:pt idx="3">
                  <c:v>480</c:v>
                </c:pt>
                <c:pt idx="4">
                  <c:v>543</c:v>
                </c:pt>
                <c:pt idx="5">
                  <c:v>568.5</c:v>
                </c:pt>
                <c:pt idx="6">
                  <c:v>585.5</c:v>
                </c:pt>
                <c:pt idx="7">
                  <c:v>904.5</c:v>
                </c:pt>
                <c:pt idx="8">
                  <c:v>908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94-4628-89BD-8E4CF03792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-308</c:v>
                </c:pt>
                <c:pt idx="1">
                  <c:v>0</c:v>
                </c:pt>
                <c:pt idx="2">
                  <c:v>462</c:v>
                </c:pt>
                <c:pt idx="3">
                  <c:v>480</c:v>
                </c:pt>
                <c:pt idx="4">
                  <c:v>543</c:v>
                </c:pt>
                <c:pt idx="5">
                  <c:v>568.5</c:v>
                </c:pt>
                <c:pt idx="6">
                  <c:v>585.5</c:v>
                </c:pt>
                <c:pt idx="7">
                  <c:v>904.5</c:v>
                </c:pt>
                <c:pt idx="8">
                  <c:v>908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94-4628-89BD-8E4CF03792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-308</c:v>
                </c:pt>
                <c:pt idx="1">
                  <c:v>0</c:v>
                </c:pt>
                <c:pt idx="2">
                  <c:v>462</c:v>
                </c:pt>
                <c:pt idx="3">
                  <c:v>480</c:v>
                </c:pt>
                <c:pt idx="4">
                  <c:v>543</c:v>
                </c:pt>
                <c:pt idx="5">
                  <c:v>568.5</c:v>
                </c:pt>
                <c:pt idx="6">
                  <c:v>585.5</c:v>
                </c:pt>
                <c:pt idx="7">
                  <c:v>904.5</c:v>
                </c:pt>
                <c:pt idx="8">
                  <c:v>908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94-4628-89BD-8E4CF03792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-308</c:v>
                </c:pt>
                <c:pt idx="1">
                  <c:v>0</c:v>
                </c:pt>
                <c:pt idx="2">
                  <c:v>462</c:v>
                </c:pt>
                <c:pt idx="3">
                  <c:v>480</c:v>
                </c:pt>
                <c:pt idx="4">
                  <c:v>543</c:v>
                </c:pt>
                <c:pt idx="5">
                  <c:v>568.5</c:v>
                </c:pt>
                <c:pt idx="6">
                  <c:v>585.5</c:v>
                </c:pt>
                <c:pt idx="7">
                  <c:v>904.5</c:v>
                </c:pt>
                <c:pt idx="8">
                  <c:v>908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94-4628-89BD-8E4CF03792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-308</c:v>
                </c:pt>
                <c:pt idx="1">
                  <c:v>0</c:v>
                </c:pt>
                <c:pt idx="2">
                  <c:v>462</c:v>
                </c:pt>
                <c:pt idx="3">
                  <c:v>480</c:v>
                </c:pt>
                <c:pt idx="4">
                  <c:v>543</c:v>
                </c:pt>
                <c:pt idx="5">
                  <c:v>568.5</c:v>
                </c:pt>
                <c:pt idx="6">
                  <c:v>585.5</c:v>
                </c:pt>
                <c:pt idx="7">
                  <c:v>904.5</c:v>
                </c:pt>
                <c:pt idx="8">
                  <c:v>908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94-4628-89BD-8E4CF03792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8.0000000000000004E-4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-308</c:v>
                </c:pt>
                <c:pt idx="1">
                  <c:v>0</c:v>
                </c:pt>
                <c:pt idx="2">
                  <c:v>462</c:v>
                </c:pt>
                <c:pt idx="3">
                  <c:v>480</c:v>
                </c:pt>
                <c:pt idx="4">
                  <c:v>543</c:v>
                </c:pt>
                <c:pt idx="5">
                  <c:v>568.5</c:v>
                </c:pt>
                <c:pt idx="6">
                  <c:v>585.5</c:v>
                </c:pt>
                <c:pt idx="7">
                  <c:v>904.5</c:v>
                </c:pt>
                <c:pt idx="8">
                  <c:v>908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94-4628-89BD-8E4CF03792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-308</c:v>
                </c:pt>
                <c:pt idx="1">
                  <c:v>0</c:v>
                </c:pt>
                <c:pt idx="2">
                  <c:v>462</c:v>
                </c:pt>
                <c:pt idx="3">
                  <c:v>480</c:v>
                </c:pt>
                <c:pt idx="4">
                  <c:v>543</c:v>
                </c:pt>
                <c:pt idx="5">
                  <c:v>568.5</c:v>
                </c:pt>
                <c:pt idx="6">
                  <c:v>585.5</c:v>
                </c:pt>
                <c:pt idx="7">
                  <c:v>904.5</c:v>
                </c:pt>
                <c:pt idx="8">
                  <c:v>908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-1.563566517286734E-3</c:v>
                </c:pt>
                <c:pt idx="1">
                  <c:v>4.6877913782197985E-4</c:v>
                </c:pt>
                <c:pt idx="2">
                  <c:v>3.5172976204850509E-3</c:v>
                </c:pt>
                <c:pt idx="3">
                  <c:v>3.6360710678615339E-3</c:v>
                </c:pt>
                <c:pt idx="4">
                  <c:v>4.0517781336792255E-3</c:v>
                </c:pt>
                <c:pt idx="5">
                  <c:v>4.2200405174625767E-3</c:v>
                </c:pt>
                <c:pt idx="6">
                  <c:v>4.3322154399848111E-3</c:v>
                </c:pt>
                <c:pt idx="7">
                  <c:v>6.4371448684902646E-3</c:v>
                </c:pt>
                <c:pt idx="8">
                  <c:v>6.4602397054801357E-3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94-4628-89BD-8E4CF037921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-308</c:v>
                </c:pt>
                <c:pt idx="1">
                  <c:v>0</c:v>
                </c:pt>
                <c:pt idx="2">
                  <c:v>462</c:v>
                </c:pt>
                <c:pt idx="3">
                  <c:v>480</c:v>
                </c:pt>
                <c:pt idx="4">
                  <c:v>543</c:v>
                </c:pt>
                <c:pt idx="5">
                  <c:v>568.5</c:v>
                </c:pt>
                <c:pt idx="6">
                  <c:v>585.5</c:v>
                </c:pt>
                <c:pt idx="7">
                  <c:v>904.5</c:v>
                </c:pt>
                <c:pt idx="8">
                  <c:v>908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394-4628-89BD-8E4CF0379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055760"/>
        <c:axId val="1"/>
      </c:scatterChart>
      <c:valAx>
        <c:axId val="846055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055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7122E46-636F-61E7-A46E-408B54355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  <c r="E1" t="s">
        <v>50</v>
      </c>
    </row>
    <row r="2" spans="1:7" x14ac:dyDescent="0.2">
      <c r="A2" t="s">
        <v>24</v>
      </c>
      <c r="B2" t="s">
        <v>47</v>
      </c>
      <c r="C2" s="31" t="s">
        <v>41</v>
      </c>
      <c r="D2" s="3">
        <v>0</v>
      </c>
      <c r="E2" s="32" t="s">
        <v>46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7">
        <v>55012.447800000002</v>
      </c>
      <c r="D7" s="30" t="s">
        <v>48</v>
      </c>
    </row>
    <row r="8" spans="1:7" x14ac:dyDescent="0.2">
      <c r="A8" t="s">
        <v>3</v>
      </c>
      <c r="C8" s="37">
        <v>0.82484000000000002</v>
      </c>
      <c r="D8" s="30" t="s">
        <v>49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INTERCEPT(INDIRECT($G$11):G991,INDIRECT($F$11):F991)</f>
        <v>4.6877913782197985E-4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SLOPE(INDIRECT($G$11):G991,INDIRECT($F$11):F991)</f>
        <v>6.5985248542490711E-6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60357.718086574074</v>
      </c>
    </row>
    <row r="15" spans="1:7" x14ac:dyDescent="0.2">
      <c r="A15" s="12" t="s">
        <v>17</v>
      </c>
      <c r="B15" s="10"/>
      <c r="C15" s="13">
        <f ca="1">(C7+C11)+(C8+C12)*INT(MAX(F21:F3532))</f>
        <v>55761.408980239707</v>
      </c>
      <c r="D15" s="14" t="s">
        <v>38</v>
      </c>
      <c r="E15" s="15">
        <f ca="1">ROUND(2*(E14-$C$7)/$C$8,0)/2+E13</f>
        <v>6481.5</v>
      </c>
    </row>
    <row r="16" spans="1:7" x14ac:dyDescent="0.2">
      <c r="A16" s="16" t="s">
        <v>4</v>
      </c>
      <c r="B16" s="10"/>
      <c r="C16" s="17">
        <f ca="1">+C8+C12</f>
        <v>0.82484659852485431</v>
      </c>
      <c r="D16" s="14" t="s">
        <v>39</v>
      </c>
      <c r="E16" s="24">
        <f ca="1">ROUND(2*(E14-$C$15)/$C$16,0)/2+E13</f>
        <v>5573.5</v>
      </c>
    </row>
    <row r="17" spans="1:19" ht="13.5" thickBot="1" x14ac:dyDescent="0.25">
      <c r="A17" s="14" t="s">
        <v>29</v>
      </c>
      <c r="B17" s="10"/>
      <c r="C17" s="10">
        <f>COUNT(C21:C2190)</f>
        <v>9</v>
      </c>
      <c r="D17" s="14" t="s">
        <v>33</v>
      </c>
      <c r="E17" s="18">
        <f ca="1">+$C$15+$C$16*E16-15018.5-$C$9/24</f>
        <v>45340.587330451315</v>
      </c>
    </row>
    <row r="18" spans="1:19" ht="14.25" thickTop="1" thickBot="1" x14ac:dyDescent="0.25">
      <c r="A18" s="16" t="s">
        <v>5</v>
      </c>
      <c r="B18" s="10"/>
      <c r="C18" s="19">
        <f ca="1">+C15</f>
        <v>55761.408980239707</v>
      </c>
      <c r="D18" s="20">
        <f ca="1">+C16</f>
        <v>0.82484659852485431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SQRT(SUM(S21:S49)/(COUNT(S21:S49)-1))</f>
        <v>1.2452831298977699E-3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52</v>
      </c>
      <c r="I20" s="7" t="s">
        <v>51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s="33" t="s">
        <v>42</v>
      </c>
      <c r="B21" s="34" t="s">
        <v>44</v>
      </c>
      <c r="C21" s="33">
        <v>54758.394999999997</v>
      </c>
      <c r="D21" s="33">
        <v>8.0000000000000004E-4</v>
      </c>
      <c r="E21">
        <f t="shared" ref="E21:E29" si="0">+(C21-C$7)/C$8</f>
        <v>-308.00252170118438</v>
      </c>
      <c r="F21">
        <f t="shared" ref="F21:F29" si="1">ROUND(2*E21,0)/2</f>
        <v>-308</v>
      </c>
      <c r="G21">
        <f t="shared" ref="G21:G29" si="2">+C21-(C$7+F21*C$8)</f>
        <v>-2.0800000056624413E-3</v>
      </c>
      <c r="H21">
        <f t="shared" ref="H21:H29" si="3">+G21</f>
        <v>-2.0800000056624413E-3</v>
      </c>
      <c r="O21">
        <f t="shared" ref="O21:O29" ca="1" si="4">+C$11+C$12*$F21</f>
        <v>-1.563566517286734E-3</v>
      </c>
      <c r="Q21" s="2">
        <f t="shared" ref="Q21:Q29" si="5">+C21-15018.5</f>
        <v>39739.894999999997</v>
      </c>
      <c r="S21">
        <f t="shared" ref="S21:S29" ca="1" si="6">+(O21-G21)^2</f>
        <v>2.6670354791590173E-7</v>
      </c>
    </row>
    <row r="22" spans="1:19" x14ac:dyDescent="0.2">
      <c r="A22" s="35" t="s">
        <v>48</v>
      </c>
      <c r="B22" s="36" t="s">
        <v>44</v>
      </c>
      <c r="C22" s="35">
        <v>55012.447800000002</v>
      </c>
      <c r="D22" s="35">
        <v>2.9999999999999997E-4</v>
      </c>
      <c r="E22">
        <f t="shared" si="0"/>
        <v>0</v>
      </c>
      <c r="F22">
        <f t="shared" si="1"/>
        <v>0</v>
      </c>
      <c r="G22">
        <f t="shared" si="2"/>
        <v>0</v>
      </c>
      <c r="H22">
        <f t="shared" si="3"/>
        <v>0</v>
      </c>
      <c r="O22">
        <f t="shared" ca="1" si="4"/>
        <v>4.6877913782197985E-4</v>
      </c>
      <c r="Q22" s="2">
        <f t="shared" si="5"/>
        <v>39993.947800000002</v>
      </c>
      <c r="S22">
        <f t="shared" ca="1" si="6"/>
        <v>2.1975388005711878E-7</v>
      </c>
    </row>
    <row r="23" spans="1:19" x14ac:dyDescent="0.2">
      <c r="A23" s="33" t="s">
        <v>42</v>
      </c>
      <c r="B23" s="34" t="s">
        <v>44</v>
      </c>
      <c r="C23" s="33">
        <v>55393.526400000002</v>
      </c>
      <c r="D23" s="33">
        <v>5.0000000000000001E-4</v>
      </c>
      <c r="E23">
        <f t="shared" si="0"/>
        <v>462.00305513796701</v>
      </c>
      <c r="F23">
        <f t="shared" si="1"/>
        <v>462</v>
      </c>
      <c r="G23">
        <f t="shared" si="2"/>
        <v>2.5200000018230639E-3</v>
      </c>
      <c r="H23">
        <f t="shared" si="3"/>
        <v>2.5200000018230639E-3</v>
      </c>
      <c r="O23">
        <f t="shared" ca="1" si="4"/>
        <v>3.5172976204850509E-3</v>
      </c>
      <c r="Q23" s="2">
        <f t="shared" si="5"/>
        <v>40375.026400000002</v>
      </c>
      <c r="S23">
        <f t="shared" ca="1" si="6"/>
        <v>9.9460254018887001E-7</v>
      </c>
    </row>
    <row r="24" spans="1:19" x14ac:dyDescent="0.2">
      <c r="A24" s="35" t="s">
        <v>42</v>
      </c>
      <c r="B24" s="36" t="s">
        <v>44</v>
      </c>
      <c r="C24" s="35">
        <v>55408.375999999997</v>
      </c>
      <c r="D24" s="35">
        <v>8.9999999999999998E-4</v>
      </c>
      <c r="E24">
        <f t="shared" si="0"/>
        <v>480.0060617816726</v>
      </c>
      <c r="F24">
        <f t="shared" si="1"/>
        <v>480</v>
      </c>
      <c r="G24">
        <f t="shared" si="2"/>
        <v>4.9999999973806553E-3</v>
      </c>
      <c r="H24">
        <f t="shared" si="3"/>
        <v>4.9999999973806553E-3</v>
      </c>
      <c r="O24">
        <f t="shared" ca="1" si="4"/>
        <v>3.6360710678615339E-3</v>
      </c>
      <c r="Q24" s="2">
        <f t="shared" si="5"/>
        <v>40389.875999999997</v>
      </c>
      <c r="S24">
        <f t="shared" ca="1" si="6"/>
        <v>1.8603021247791762E-6</v>
      </c>
    </row>
    <row r="25" spans="1:19" x14ac:dyDescent="0.2">
      <c r="A25" s="33" t="s">
        <v>42</v>
      </c>
      <c r="B25" s="34" t="s">
        <v>44</v>
      </c>
      <c r="C25" s="33">
        <v>55460.339399999997</v>
      </c>
      <c r="D25" s="33">
        <v>4.0000000000000002E-4</v>
      </c>
      <c r="E25">
        <f t="shared" si="0"/>
        <v>543.00421900004289</v>
      </c>
      <c r="F25">
        <f t="shared" si="1"/>
        <v>543</v>
      </c>
      <c r="G25">
        <f t="shared" si="2"/>
        <v>3.4799999921233393E-3</v>
      </c>
      <c r="H25">
        <f t="shared" si="3"/>
        <v>3.4799999921233393E-3</v>
      </c>
      <c r="O25">
        <f t="shared" ca="1" si="4"/>
        <v>4.0517781336792255E-3</v>
      </c>
      <c r="Q25" s="2">
        <f t="shared" si="5"/>
        <v>40441.839399999997</v>
      </c>
      <c r="S25">
        <f t="shared" ca="1" si="6"/>
        <v>3.2693024316110298E-7</v>
      </c>
    </row>
    <row r="26" spans="1:19" x14ac:dyDescent="0.2">
      <c r="A26" s="35" t="s">
        <v>42</v>
      </c>
      <c r="B26" s="36" t="s">
        <v>43</v>
      </c>
      <c r="C26" s="35">
        <v>55481.375500000002</v>
      </c>
      <c r="D26" s="35">
        <v>2.9999999999999997E-4</v>
      </c>
      <c r="E26">
        <f t="shared" si="0"/>
        <v>568.50746811502859</v>
      </c>
      <c r="F26">
        <f t="shared" si="1"/>
        <v>568.5</v>
      </c>
      <c r="G26">
        <f t="shared" si="2"/>
        <v>6.1599999971804209E-3</v>
      </c>
      <c r="H26">
        <f t="shared" si="3"/>
        <v>6.1599999971804209E-3</v>
      </c>
      <c r="O26">
        <f t="shared" ca="1" si="4"/>
        <v>4.2200405174625767E-3</v>
      </c>
      <c r="Q26" s="2">
        <f t="shared" si="5"/>
        <v>40462.875500000002</v>
      </c>
      <c r="S26">
        <f t="shared" ca="1" si="6"/>
        <v>3.7634427829471288E-6</v>
      </c>
    </row>
    <row r="27" spans="1:19" x14ac:dyDescent="0.2">
      <c r="A27" s="35" t="s">
        <v>42</v>
      </c>
      <c r="B27" s="36" t="s">
        <v>43</v>
      </c>
      <c r="C27" s="35">
        <v>55495.397400000002</v>
      </c>
      <c r="D27" s="35">
        <v>2.9999999999999997E-4</v>
      </c>
      <c r="E27">
        <f t="shared" si="0"/>
        <v>585.50700741962066</v>
      </c>
      <c r="F27">
        <f t="shared" si="1"/>
        <v>585.5</v>
      </c>
      <c r="G27">
        <f t="shared" si="2"/>
        <v>5.7799999995040707E-3</v>
      </c>
      <c r="H27">
        <f t="shared" si="3"/>
        <v>5.7799999995040707E-3</v>
      </c>
      <c r="O27">
        <f t="shared" ca="1" si="4"/>
        <v>4.3322154399848111E-3</v>
      </c>
      <c r="Q27" s="2">
        <f t="shared" si="5"/>
        <v>40476.897400000002</v>
      </c>
      <c r="S27">
        <f t="shared" ca="1" si="6"/>
        <v>2.0960801307823767E-6</v>
      </c>
    </row>
    <row r="28" spans="1:19" x14ac:dyDescent="0.2">
      <c r="A28" s="35" t="s">
        <v>42</v>
      </c>
      <c r="B28" s="36" t="s">
        <v>43</v>
      </c>
      <c r="C28" s="35">
        <v>55758.521399999998</v>
      </c>
      <c r="D28" s="35">
        <v>2.0000000000000001E-4</v>
      </c>
      <c r="E28">
        <f t="shared" si="0"/>
        <v>904.50705591386941</v>
      </c>
      <c r="F28">
        <f t="shared" si="1"/>
        <v>904.5</v>
      </c>
      <c r="G28">
        <f t="shared" si="2"/>
        <v>5.8199999984935857E-3</v>
      </c>
      <c r="H28">
        <f t="shared" si="3"/>
        <v>5.8199999984935857E-3</v>
      </c>
      <c r="O28">
        <f t="shared" ca="1" si="4"/>
        <v>6.4371448684902646E-3</v>
      </c>
      <c r="Q28" s="2">
        <f t="shared" si="5"/>
        <v>40740.021399999998</v>
      </c>
      <c r="S28">
        <f t="shared" ca="1" si="6"/>
        <v>3.808677905632177E-7</v>
      </c>
    </row>
    <row r="29" spans="1:19" x14ac:dyDescent="0.2">
      <c r="A29" s="33" t="s">
        <v>42</v>
      </c>
      <c r="B29" s="34" t="s">
        <v>44</v>
      </c>
      <c r="C29" s="33">
        <v>55761.407399999996</v>
      </c>
      <c r="D29" s="33">
        <v>2.9999999999999997E-4</v>
      </c>
      <c r="E29">
        <f t="shared" si="0"/>
        <v>908.0059162989121</v>
      </c>
      <c r="F29">
        <f t="shared" si="1"/>
        <v>908</v>
      </c>
      <c r="G29">
        <f t="shared" si="2"/>
        <v>4.8799999931361526E-3</v>
      </c>
      <c r="H29">
        <f t="shared" si="3"/>
        <v>4.8799999931361526E-3</v>
      </c>
      <c r="O29">
        <f t="shared" ca="1" si="4"/>
        <v>6.4602397054801357E-3</v>
      </c>
      <c r="Q29" s="2">
        <f t="shared" si="5"/>
        <v>40742.907399999996</v>
      </c>
      <c r="S29">
        <f t="shared" ca="1" si="6"/>
        <v>2.4971575484689943E-6</v>
      </c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2024-02-17T04:14:02Z</dcterms:modified>
</cp:coreProperties>
</file>