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FB3E2F5-6FCA-419C-AAD2-38C9A13444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6" i="1" l="1"/>
  <c r="D18" i="1" s="1"/>
  <c r="C11" i="1"/>
  <c r="O22" i="1" l="1"/>
  <c r="S22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<sst xmlns="http://schemas.openxmlformats.org/spreadsheetml/2006/main" count="54" uniqueCount="51">
  <si>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</si>
  <si>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</si>
  <si>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</si>
  <si>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</si>
  <si>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</si>
  <si>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</si>
  <si>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</si>
  <si>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</si>
  <si>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</si>
  <si>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</si>
  <si>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</si>
  <si>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</si>
  <si>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</si>
  <si>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</si>
  <si>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</si>
  <si>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</si>
  <si>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</si>
  <si>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</si>
  <si>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</si>
  <si>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</si>
  <si>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</si>
  <si>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</si>
  <si>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</si>
  <si>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</si>
  <si>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</si>
  <si>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</si>
  <si>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</si>
  <si>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</si>
  <si>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</si>
  <si>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</si>
  <si>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</si>
  <si>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</si>
  <si>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</si>
  <si>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</si>
  <si>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</si>
  <si>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</si>
  <si>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</si>
  <si>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</si>
  <si>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</si>
  <si>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</si>
  <si>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</si>
  <si>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</si>
  <si>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G2761-1817</t>
  </si>
  <si>
    <t>G2761-1817_Lac.xls</t>
  </si>
  <si>
    <t>EW</t>
  </si>
  <si>
    <t>Lac</t>
  </si>
  <si>
    <t>VSX</t>
  </si>
  <si>
    <t>IBVS 6048</t>
  </si>
  <si>
    <t>I</t>
  </si>
  <si>
    <t>V0857 Lac / GSC 2761-1817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</si>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</sst>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V0857 Lac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85-499C-B236-61FEEE2688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-9.2937499939580448E-3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85-499C-B236-61FEEE2688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85-499C-B236-61FEEE2688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85-499C-B236-61FEEE2688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85-499C-B236-61FEEE2688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85-499C-B236-61FEEE2688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85-499C-B236-61FEEE2688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-9.2937499939580448E-3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85-499C-B236-61FEEE26881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85-499C-B236-61FEEE268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555184"/>
        <c:axId val="1"/>
      </c:scatterChart>
      <c:valAx>
        <c:axId val="76255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555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BC9522-27D0-0999-3740-9E9E27BCF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54387.7261</v>
      </c>
      <c r="D7" s="30" t="s">
        <v>46</v>
      </c>
    </row>
    <row r="8" spans="1:7" x14ac:dyDescent="0.2">
      <c r="A8" t="s">
        <v>3</v>
      </c>
      <c r="C8" s="36">
        <v>0.34998230000000002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-1.8358024679423299E-6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60357.736503703702</v>
      </c>
    </row>
    <row r="15" spans="1:7" x14ac:dyDescent="0.2">
      <c r="A15" s="12" t="s">
        <v>17</v>
      </c>
      <c r="B15" s="10"/>
      <c r="C15" s="13">
        <f ca="1">(C7+C11)+(C8+C12)*INT(MAX(F21:F3533))</f>
        <v>56159.327209767907</v>
      </c>
      <c r="D15" s="14" t="s">
        <v>38</v>
      </c>
      <c r="E15" s="15">
        <f ca="1">ROUND(2*(E14-$C$7)/$C$8,0)/2+E13</f>
        <v>17059</v>
      </c>
    </row>
    <row r="16" spans="1:7" x14ac:dyDescent="0.2">
      <c r="A16" s="16" t="s">
        <v>4</v>
      </c>
      <c r="B16" s="10"/>
      <c r="C16" s="17">
        <f ca="1">+C8+C12</f>
        <v>0.34998046419753209</v>
      </c>
      <c r="D16" s="14" t="s">
        <v>39</v>
      </c>
      <c r="E16" s="24">
        <f ca="1">ROUND(2*(E14-$C$15)/$C$16,0)/2+E13</f>
        <v>11997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45339.938672079035</v>
      </c>
    </row>
    <row r="18" spans="1:19" ht="14.25" thickTop="1" thickBot="1" x14ac:dyDescent="0.25">
      <c r="A18" s="16" t="s">
        <v>5</v>
      </c>
      <c r="B18" s="10"/>
      <c r="C18" s="19">
        <f ca="1">+C15</f>
        <v>56159.327209767907</v>
      </c>
      <c r="D18" s="20">
        <f ca="1">+C16</f>
        <v>0.34998046419753209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54387.7261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39369.2261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5">
        <v>56159.502200000003</v>
      </c>
      <c r="D22" s="35">
        <v>1.4E-3</v>
      </c>
      <c r="E22">
        <f>+(C22-C$7)/C$8</f>
        <v>5062.4734450856595</v>
      </c>
      <c r="F22">
        <f>ROUND(2*E22,0)/2</f>
        <v>5062.5</v>
      </c>
      <c r="G22">
        <f>+C22-(C$7+F22*C$8)</f>
        <v>-9.2937499939580448E-3</v>
      </c>
      <c r="I22">
        <f>+G22</f>
        <v>-9.2937499939580448E-3</v>
      </c>
      <c r="O22">
        <f ca="1">+C$11+C$12*$F22</f>
        <v>-9.2937499939580448E-3</v>
      </c>
      <c r="Q22" s="2">
        <f>+C22-15018.5</f>
        <v>41141.002200000003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2024-02-17T04:40:33Z</dcterms:modified>
</cp:coreProperties>
</file>