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E95124-30AB-4B24-A1D1-A98FAAD32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D9" i="1"/>
  <c r="C9" i="1"/>
  <c r="Q22" i="1"/>
  <c r="Q23" i="1"/>
  <c r="Q24" i="1"/>
  <c r="Q25" i="1"/>
  <c r="C21" i="1"/>
  <c r="E21" i="1"/>
  <c r="F21" i="1" s="1"/>
  <c r="G21" i="1" s="1"/>
  <c r="I21" i="1" s="1"/>
  <c r="A21" i="1"/>
  <c r="F16" i="1"/>
  <c r="F17" i="1" s="1"/>
  <c r="C17" i="1"/>
  <c r="Q21" i="1"/>
  <c r="C12" i="1"/>
  <c r="C11" i="1"/>
  <c r="O26" i="1" l="1"/>
  <c r="S26" i="1" s="1"/>
  <c r="C16" i="1"/>
  <c r="D18" i="1" s="1"/>
  <c r="O23" i="1"/>
  <c r="S23" i="1" s="1"/>
  <c r="O27" i="1"/>
  <c r="S27" i="1" s="1"/>
  <c r="O24" i="1"/>
  <c r="S24" i="1" s="1"/>
  <c r="O21" i="1"/>
  <c r="S21" i="1" s="1"/>
  <c r="O22" i="1"/>
  <c r="S22" i="1" s="1"/>
  <c r="O25" i="1"/>
  <c r="S25" i="1" s="1"/>
  <c r="C15" i="1"/>
  <c r="C18" i="1" l="1"/>
  <c r="F18" i="1"/>
  <c r="F19" i="1" s="1"/>
  <c r="S19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<sst xmlns="http://schemas.openxmlformats.org/spreadsheetml/2006/main" count="62" uniqueCount="56">
  <si>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</si>
  <si>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</si>
  <si>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</si>
  <si>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</si>
  <si>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</si>
  <si>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</si>
  <si>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</si>
  <si>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</si>
  <si>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</si>
  <si>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</si>
  <si>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</si>
  <si>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</si>
  <si>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</si>
  <si>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</si>
  <si>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</si>
  <si>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</si>
  <si>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</si>
  <si>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</si>
  <si>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</si>
  <si>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</si>
  <si>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</si>
  <si>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</si>
  <si>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</si>
  <si>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</si>
  <si>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</si>
  <si>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</si>
  <si>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</si>
  <si>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</si>
  <si>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</si>
  <si>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</si>
  <si>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</si>
  <si>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</si>
  <si>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</si>
  <si>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</si>
  <si>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</si>
  <si>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</si>
  <si>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</si>
  <si>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</si>
  <si>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G0851-0768</t>
  </si>
  <si>
    <t>G0851-0768_Leo.xls</t>
  </si>
  <si>
    <t>Leo</t>
  </si>
  <si>
    <t>VSX</t>
  </si>
  <si>
    <t>IBVS 5945</t>
  </si>
  <si>
    <t>I</t>
  </si>
  <si>
    <t>IBVS 5992</t>
  </si>
  <si>
    <t>IBVS 6029</t>
  </si>
  <si>
    <t>NR Leo / GSC 0851-0768</t>
  </si>
  <si>
    <t>pg</t>
  </si>
  <si>
    <t>vis</t>
  </si>
  <si>
    <t>PE</t>
  </si>
  <si>
    <t>CCD</t>
  </si>
  <si>
    <t>as of 2021-11-20</t>
  </si>
  <si>
    <t>RHN 2021</t>
  </si>
  <si>
    <t>EB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</si>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</sst>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1-4539-A1AB-293C1FF682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1-4539-A1AB-293C1FF682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1-4539-A1AB-293C1FF682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3.6760000657523051E-3</c:v>
                </c:pt>
                <c:pt idx="2">
                  <c:v>3.6100000725127757E-3</c:v>
                </c:pt>
                <c:pt idx="3">
                  <c:v>2.9970000759931281E-3</c:v>
                </c:pt>
                <c:pt idx="4">
                  <c:v>4.3340000775060616E-3</c:v>
                </c:pt>
                <c:pt idx="5">
                  <c:v>1.9675000730785541E-3</c:v>
                </c:pt>
                <c:pt idx="6">
                  <c:v>1.402675558347255E-2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1-4539-A1AB-293C1FF682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1-4539-A1AB-293C1FF682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1-4539-A1AB-293C1FF682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1-4539-A1AB-293C1FF682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2.1978513724926676E-3</c:v>
                </c:pt>
                <c:pt idx="1">
                  <c:v>2.9905892868491335E-3</c:v>
                </c:pt>
                <c:pt idx="2">
                  <c:v>3.4011142782123032E-3</c:v>
                </c:pt>
                <c:pt idx="3">
                  <c:v>3.8894974575926261E-3</c:v>
                </c:pt>
                <c:pt idx="4">
                  <c:v>3.9596341724179949E-3</c:v>
                </c:pt>
                <c:pt idx="5">
                  <c:v>7.9873476260821988E-3</c:v>
                </c:pt>
                <c:pt idx="6">
                  <c:v>8.3830731271611163E-3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1-4539-A1AB-293C1FF682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D1-4539-A1AB-293C1FF6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03792"/>
        <c:axId val="1"/>
      </c:scatterChart>
      <c:valAx>
        <c:axId val="84890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03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17</xdr:col>
      <xdr:colOff>95250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F8204E-A729-57D8-7731-2C24D28D4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  <c r="E1" t="s">
        <v>39</v>
      </c>
    </row>
    <row r="2" spans="1:6" s="8" customFormat="1" ht="12.95" customHeight="1" x14ac:dyDescent="0.2">
      <c r="A2" s="8" t="s">
        <v>23</v>
      </c>
      <c r="B2" s="8" t="s">
        <v>53</v>
      </c>
      <c r="C2" s="9" t="s">
        <v>37</v>
      </c>
      <c r="D2" s="10" t="s">
        <v>40</v>
      </c>
      <c r="E2" s="3" t="s">
        <v>38</v>
      </c>
      <c r="F2" s="8" t="e">
        <v>#N/A</v>
      </c>
    </row>
    <row r="3" spans="1:6" s="8" customFormat="1" ht="12.95" customHeight="1" thickBot="1" x14ac:dyDescent="0.25"/>
    <row r="4" spans="1:6" s="8" customFormat="1" ht="12.95" customHeight="1" thickTop="1" thickBot="1" x14ac:dyDescent="0.25">
      <c r="A4" s="11" t="s">
        <v>0</v>
      </c>
      <c r="C4" s="12">
        <v>54642.474000000002</v>
      </c>
      <c r="D4" s="13">
        <v>0.51250700000000005</v>
      </c>
      <c r="E4" s="14" t="s">
        <v>51</v>
      </c>
    </row>
    <row r="5" spans="1:6" s="8" customFormat="1" ht="12.95" customHeight="1" thickTop="1" x14ac:dyDescent="0.2">
      <c r="A5" s="15" t="s">
        <v>28</v>
      </c>
      <c r="C5" s="16">
        <v>-9.5</v>
      </c>
      <c r="D5" s="8" t="s">
        <v>29</v>
      </c>
    </row>
    <row r="6" spans="1:6" s="8" customFormat="1" ht="12.95" customHeight="1" x14ac:dyDescent="0.2">
      <c r="A6" s="11" t="s">
        <v>1</v>
      </c>
    </row>
    <row r="7" spans="1:6" s="8" customFormat="1" ht="12.95" customHeight="1" x14ac:dyDescent="0.2">
      <c r="A7" s="8" t="s">
        <v>2</v>
      </c>
      <c r="C7" s="10">
        <v>54642.473999999929</v>
      </c>
      <c r="D7" s="18" t="s">
        <v>41</v>
      </c>
    </row>
    <row r="8" spans="1:6" s="8" customFormat="1" ht="12.95" customHeight="1" x14ac:dyDescent="0.2">
      <c r="A8" s="8" t="s">
        <v>3</v>
      </c>
      <c r="C8" s="10">
        <v>0.51250700000000005</v>
      </c>
      <c r="D8" s="18" t="s">
        <v>41</v>
      </c>
    </row>
    <row r="9" spans="1:6" s="8" customFormat="1" ht="12.95" customHeight="1" x14ac:dyDescent="0.2">
      <c r="A9" s="19" t="s">
        <v>32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8" customFormat="1" ht="12.95" customHeight="1" thickBot="1" x14ac:dyDescent="0.25">
      <c r="C10" s="23" t="s">
        <v>19</v>
      </c>
      <c r="D10" s="23" t="s">
        <v>20</v>
      </c>
    </row>
    <row r="11" spans="1:6" s="8" customFormat="1" ht="12.95" customHeight="1" x14ac:dyDescent="0.2">
      <c r="A11" s="8" t="s">
        <v>15</v>
      </c>
      <c r="C11" s="22">
        <f ca="1">INTERCEPT(INDIRECT($D$9):G992,INDIRECT($C$9):F992)</f>
        <v>2.1978513724926676E-3</v>
      </c>
      <c r="D11" s="10"/>
    </row>
    <row r="12" spans="1:6" s="8" customFormat="1" ht="12.95" customHeight="1" x14ac:dyDescent="0.2">
      <c r="A12" s="8" t="s">
        <v>16</v>
      </c>
      <c r="C12" s="22">
        <f ca="1">SLOPE(INDIRECT($D$9):G992,INDIRECT($C$9):F992)</f>
        <v>6.4345609931531326E-7</v>
      </c>
      <c r="D12" s="10"/>
    </row>
    <row r="13" spans="1:6" s="8" customFormat="1" ht="12.95" customHeight="1" x14ac:dyDescent="0.2">
      <c r="A13" s="8" t="s">
        <v>18</v>
      </c>
      <c r="C13" s="10" t="s">
        <v>13</v>
      </c>
    </row>
    <row r="14" spans="1:6" s="8" customFormat="1" ht="12.95" customHeight="1" x14ac:dyDescent="0.2"/>
    <row r="15" spans="1:6" s="8" customFormat="1" ht="12.95" customHeight="1" x14ac:dyDescent="0.2">
      <c r="A15" s="24" t="s">
        <v>17</v>
      </c>
      <c r="C15" s="25">
        <f ca="1">(C7+C11)+(C8+C12)*INT(MAX(F21:F3533))</f>
        <v>59568.69966675133</v>
      </c>
      <c r="E15" s="26" t="s">
        <v>34</v>
      </c>
      <c r="F15" s="16">
        <v>1</v>
      </c>
    </row>
    <row r="16" spans="1:6" s="8" customFormat="1" ht="12.95" customHeight="1" x14ac:dyDescent="0.2">
      <c r="A16" s="11" t="s">
        <v>4</v>
      </c>
      <c r="C16" s="27">
        <f ca="1">+C8+C12</f>
        <v>0.51250764345609934</v>
      </c>
      <c r="E16" s="26" t="s">
        <v>30</v>
      </c>
      <c r="F16" s="28">
        <f ca="1">NOW()+15018.5+$C$5/24</f>
        <v>60357.798234953698</v>
      </c>
    </row>
    <row r="17" spans="1:19" s="8" customFormat="1" ht="12.95" customHeight="1" thickBot="1" x14ac:dyDescent="0.25">
      <c r="A17" s="26" t="s">
        <v>27</v>
      </c>
      <c r="C17" s="8">
        <f>COUNT(C21:C2191)</f>
        <v>7</v>
      </c>
      <c r="E17" s="26" t="s">
        <v>35</v>
      </c>
      <c r="F17" s="28">
        <f ca="1">ROUND(2*(F16-$C$7)/$C$8,0)/2+F15</f>
        <v>11152.5</v>
      </c>
    </row>
    <row r="18" spans="1:19" s="8" customFormat="1" ht="12.95" customHeight="1" thickTop="1" thickBot="1" x14ac:dyDescent="0.25">
      <c r="A18" s="11" t="s">
        <v>5</v>
      </c>
      <c r="C18" s="29">
        <f ca="1">+C15</f>
        <v>59568.69966675133</v>
      </c>
      <c r="D18" s="30">
        <f ca="1">+C16</f>
        <v>0.51250764345609934</v>
      </c>
      <c r="E18" s="26" t="s">
        <v>36</v>
      </c>
      <c r="F18" s="22">
        <f ca="1">ROUND(2*(F16-$C$15)/$C$16,0)/2+F15</f>
        <v>1540.5</v>
      </c>
    </row>
    <row r="19" spans="1:19" s="8" customFormat="1" ht="12.95" customHeight="1" thickTop="1" x14ac:dyDescent="0.2">
      <c r="E19" s="26" t="s">
        <v>31</v>
      </c>
      <c r="F19" s="31">
        <f ca="1">+$C$15+$C$16*F18-15018.5-$C$5/24</f>
        <v>45340.11352482879</v>
      </c>
      <c r="S19" s="8">
        <f ca="1">SQRT(SUM(S21:S50)/(COUNT(S21:S50)-1))</f>
        <v>3.5206625679124874E-3</v>
      </c>
    </row>
    <row r="20" spans="1:19" s="8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47</v>
      </c>
      <c r="I20" s="32" t="s">
        <v>48</v>
      </c>
      <c r="J20" s="32" t="s">
        <v>49</v>
      </c>
      <c r="K20" s="32" t="s">
        <v>50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R20" s="34" t="s">
        <v>33</v>
      </c>
    </row>
    <row r="21" spans="1:19" s="8" customFormat="1" ht="12.95" customHeight="1" x14ac:dyDescent="0.2">
      <c r="A21" s="8" t="str">
        <f>D7</f>
        <v>VSX</v>
      </c>
      <c r="C21" s="17">
        <f>C$7</f>
        <v>54642.473999999929</v>
      </c>
      <c r="D21" s="17" t="s">
        <v>13</v>
      </c>
      <c r="E21" s="8">
        <f t="shared" ref="E21:E27" si="0">+(C21-C$7)/C$8</f>
        <v>0</v>
      </c>
      <c r="F21" s="8">
        <f t="shared" ref="F21:F27" si="1">ROUND(2*E21,0)/2</f>
        <v>0</v>
      </c>
      <c r="G21" s="8">
        <f t="shared" ref="G21:G27" si="2">+C21-(C$7+F21*C$8)</f>
        <v>0</v>
      </c>
      <c r="I21" s="8">
        <f>+G21</f>
        <v>0</v>
      </c>
      <c r="O21" s="8">
        <f t="shared" ref="O21:O27" ca="1" si="3">+C$11+C$12*$F21</f>
        <v>2.1978513724926676E-3</v>
      </c>
      <c r="Q21" s="35">
        <f t="shared" ref="Q21:Q27" si="4">+C21-15018.5</f>
        <v>39623.973999999929</v>
      </c>
      <c r="S21" s="8">
        <f t="shared" ref="S21:S27" ca="1" si="5">+(O21-G21)^2</f>
        <v>4.8305506555679028E-6</v>
      </c>
    </row>
    <row r="22" spans="1:19" s="8" customFormat="1" ht="12.95" customHeight="1" x14ac:dyDescent="0.2">
      <c r="A22" s="4" t="s">
        <v>42</v>
      </c>
      <c r="B22" s="5" t="s">
        <v>43</v>
      </c>
      <c r="C22" s="4">
        <v>55273.886299999998</v>
      </c>
      <c r="D22" s="4">
        <v>2.0000000000000001E-4</v>
      </c>
      <c r="E22" s="8">
        <f t="shared" si="0"/>
        <v>1232.0071725850944</v>
      </c>
      <c r="F22" s="8">
        <f t="shared" si="1"/>
        <v>1232</v>
      </c>
      <c r="G22" s="8">
        <f t="shared" si="2"/>
        <v>3.6760000657523051E-3</v>
      </c>
      <c r="K22" s="8">
        <f t="shared" ref="K22:K27" si="6">+G22</f>
        <v>3.6760000657523051E-3</v>
      </c>
      <c r="O22" s="8">
        <f t="shared" ca="1" si="3"/>
        <v>2.9905892868491335E-3</v>
      </c>
      <c r="Q22" s="35">
        <f t="shared" si="4"/>
        <v>40255.386299999998</v>
      </c>
      <c r="S22" s="8">
        <f t="shared" ca="1" si="5"/>
        <v>4.6978793583665235E-7</v>
      </c>
    </row>
    <row r="23" spans="1:19" s="8" customFormat="1" ht="12.95" customHeight="1" x14ac:dyDescent="0.2">
      <c r="A23" s="4" t="s">
        <v>44</v>
      </c>
      <c r="B23" s="5" t="s">
        <v>43</v>
      </c>
      <c r="C23" s="4">
        <v>55600.865700000002</v>
      </c>
      <c r="D23" s="4">
        <v>6.9999999999999999E-4</v>
      </c>
      <c r="E23" s="8">
        <f t="shared" si="0"/>
        <v>1870.0070438063731</v>
      </c>
      <c r="F23" s="8">
        <f t="shared" si="1"/>
        <v>1870</v>
      </c>
      <c r="G23" s="8">
        <f t="shared" si="2"/>
        <v>3.6100000725127757E-3</v>
      </c>
      <c r="K23" s="8">
        <f t="shared" si="6"/>
        <v>3.6100000725127757E-3</v>
      </c>
      <c r="O23" s="8">
        <f t="shared" ca="1" si="3"/>
        <v>3.4011142782123032E-3</v>
      </c>
      <c r="Q23" s="35">
        <f t="shared" si="4"/>
        <v>40582.365700000002</v>
      </c>
      <c r="S23" s="8">
        <f t="shared" ca="1" si="5"/>
        <v>4.3633275060539274E-8</v>
      </c>
    </row>
    <row r="24" spans="1:19" s="8" customFormat="1" ht="12.95" customHeight="1" x14ac:dyDescent="0.2">
      <c r="A24" s="4" t="s">
        <v>45</v>
      </c>
      <c r="B24" s="5" t="s">
        <v>43</v>
      </c>
      <c r="C24" s="4">
        <v>55989.857900000003</v>
      </c>
      <c r="D24" s="4">
        <v>2.9999999999999997E-4</v>
      </c>
      <c r="E24" s="8">
        <f t="shared" si="0"/>
        <v>2629.00584772515</v>
      </c>
      <c r="F24" s="8">
        <f t="shared" si="1"/>
        <v>2629</v>
      </c>
      <c r="G24" s="8">
        <f t="shared" si="2"/>
        <v>2.9970000759931281E-3</v>
      </c>
      <c r="K24" s="8">
        <f t="shared" si="6"/>
        <v>2.9970000759931281E-3</v>
      </c>
      <c r="O24" s="8">
        <f t="shared" ca="1" si="3"/>
        <v>3.8894974575926261E-3</v>
      </c>
      <c r="Q24" s="35">
        <f t="shared" si="4"/>
        <v>40971.357900000003</v>
      </c>
      <c r="S24" s="8">
        <f t="shared" ca="1" si="5"/>
        <v>7.9655157616195992E-7</v>
      </c>
    </row>
    <row r="25" spans="1:19" s="8" customFormat="1" ht="12.95" customHeight="1" x14ac:dyDescent="0.2">
      <c r="A25" s="4" t="s">
        <v>45</v>
      </c>
      <c r="B25" s="5" t="s">
        <v>43</v>
      </c>
      <c r="C25" s="4">
        <v>56045.722500000003</v>
      </c>
      <c r="D25" s="4">
        <v>2.9999999999999997E-4</v>
      </c>
      <c r="E25" s="8">
        <f t="shared" si="0"/>
        <v>2738.0084564700073</v>
      </c>
      <c r="F25" s="8">
        <f t="shared" si="1"/>
        <v>2738</v>
      </c>
      <c r="G25" s="8">
        <f t="shared" si="2"/>
        <v>4.3340000775060616E-3</v>
      </c>
      <c r="K25" s="8">
        <f t="shared" si="6"/>
        <v>4.3340000775060616E-3</v>
      </c>
      <c r="O25" s="8">
        <f t="shared" ca="1" si="3"/>
        <v>3.9596341724179949E-3</v>
      </c>
      <c r="Q25" s="35">
        <f t="shared" si="4"/>
        <v>41027.222500000003</v>
      </c>
      <c r="S25" s="8">
        <f t="shared" ca="1" si="5"/>
        <v>1.401498308924074E-7</v>
      </c>
    </row>
    <row r="26" spans="1:19" s="8" customFormat="1" ht="12.95" customHeight="1" x14ac:dyDescent="0.2">
      <c r="A26" s="7" t="s">
        <v>54</v>
      </c>
      <c r="B26" s="37" t="s">
        <v>55</v>
      </c>
      <c r="C26" s="38">
        <v>59253.757700000002</v>
      </c>
      <c r="D26" s="39">
        <v>2.0000000000000001E-4</v>
      </c>
      <c r="E26" s="8">
        <f t="shared" si="0"/>
        <v>8997.5038389720958</v>
      </c>
      <c r="F26" s="8">
        <f t="shared" si="1"/>
        <v>8997.5</v>
      </c>
      <c r="G26" s="8">
        <f t="shared" si="2"/>
        <v>1.9675000730785541E-3</v>
      </c>
      <c r="K26" s="8">
        <f t="shared" si="6"/>
        <v>1.9675000730785541E-3</v>
      </c>
      <c r="O26" s="8">
        <f t="shared" ca="1" si="3"/>
        <v>7.9873476260821988E-3</v>
      </c>
      <c r="Q26" s="35">
        <f t="shared" si="4"/>
        <v>44235.257700000002</v>
      </c>
      <c r="S26" s="8">
        <f t="shared" ca="1" si="5"/>
        <v>3.6238564561403968E-5</v>
      </c>
    </row>
    <row r="27" spans="1:19" s="8" customFormat="1" ht="12.95" customHeight="1" x14ac:dyDescent="0.2">
      <c r="A27" s="36" t="s">
        <v>52</v>
      </c>
      <c r="C27" s="6">
        <v>59568.961564255515</v>
      </c>
      <c r="D27" s="6">
        <v>5.0000000000000001E-4</v>
      </c>
      <c r="E27" s="8">
        <f t="shared" si="0"/>
        <v>9612.5273689053702</v>
      </c>
      <c r="F27" s="8">
        <f t="shared" si="1"/>
        <v>9612.5</v>
      </c>
      <c r="G27" s="8">
        <f t="shared" si="2"/>
        <v>1.402675558347255E-2</v>
      </c>
      <c r="K27" s="8">
        <f t="shared" si="6"/>
        <v>1.402675558347255E-2</v>
      </c>
      <c r="O27" s="8">
        <f t="shared" ca="1" si="3"/>
        <v>8.3830731271611163E-3</v>
      </c>
      <c r="Q27" s="35">
        <f t="shared" si="4"/>
        <v>44550.461564255515</v>
      </c>
      <c r="S27" s="8">
        <f t="shared" ca="1" si="5"/>
        <v>3.1851151667677458E-5</v>
      </c>
    </row>
    <row r="28" spans="1:19" s="8" customFormat="1" ht="12.95" customHeight="1" x14ac:dyDescent="0.2">
      <c r="C28" s="17"/>
      <c r="D28" s="17"/>
      <c r="Q28" s="35"/>
    </row>
    <row r="29" spans="1:19" s="8" customFormat="1" ht="12.95" customHeight="1" x14ac:dyDescent="0.2">
      <c r="C29" s="17"/>
      <c r="D29" s="17"/>
      <c r="Q29" s="35"/>
    </row>
    <row r="30" spans="1:19" s="8" customFormat="1" ht="12.95" customHeight="1" x14ac:dyDescent="0.2">
      <c r="C30" s="17"/>
      <c r="D30" s="17"/>
      <c r="Q30" s="35"/>
    </row>
    <row r="31" spans="1:19" s="8" customFormat="1" ht="12.95" customHeight="1" x14ac:dyDescent="0.2">
      <c r="C31" s="17"/>
      <c r="D31" s="17"/>
      <c r="Q31" s="35"/>
    </row>
    <row r="32" spans="1:19" s="8" customFormat="1" ht="12.95" customHeight="1" x14ac:dyDescent="0.2">
      <c r="C32" s="17"/>
      <c r="D32" s="17"/>
      <c r="Q32" s="35"/>
    </row>
    <row r="33" spans="3:17" s="8" customFormat="1" ht="12.95" customHeight="1" x14ac:dyDescent="0.2">
      <c r="C33" s="17"/>
      <c r="D33" s="17"/>
      <c r="Q33" s="35"/>
    </row>
    <row r="34" spans="3:17" s="8" customFormat="1" ht="12.95" customHeight="1" x14ac:dyDescent="0.2">
      <c r="C34" s="17"/>
      <c r="D34" s="17"/>
    </row>
    <row r="35" spans="3:17" s="8" customFormat="1" ht="12.95" customHeight="1" x14ac:dyDescent="0.2">
      <c r="C35" s="17"/>
      <c r="D35" s="17"/>
    </row>
    <row r="36" spans="3:17" s="8" customFormat="1" ht="12.95" customHeight="1" x14ac:dyDescent="0.2">
      <c r="C36" s="17"/>
      <c r="D36" s="17"/>
    </row>
    <row r="37" spans="3:17" s="8" customFormat="1" ht="12.95" customHeight="1" x14ac:dyDescent="0.2">
      <c r="C37" s="17"/>
      <c r="D37" s="17"/>
    </row>
    <row r="38" spans="3:17" s="8" customFormat="1" ht="12.95" customHeight="1" x14ac:dyDescent="0.2">
      <c r="C38" s="17"/>
      <c r="D38" s="17"/>
    </row>
    <row r="39" spans="3:17" s="8" customFormat="1" ht="12.95" customHeight="1" x14ac:dyDescent="0.2">
      <c r="C39" s="17"/>
      <c r="D39" s="17"/>
    </row>
    <row r="40" spans="3:17" s="8" customFormat="1" ht="12.95" customHeight="1" x14ac:dyDescent="0.2">
      <c r="C40" s="17"/>
      <c r="D40" s="17"/>
    </row>
    <row r="41" spans="3:17" s="8" customFormat="1" ht="12.95" customHeight="1" x14ac:dyDescent="0.2">
      <c r="C41" s="17"/>
      <c r="D41" s="17"/>
    </row>
    <row r="42" spans="3:17" s="8" customFormat="1" ht="12.95" customHeight="1" x14ac:dyDescent="0.2">
      <c r="C42" s="17"/>
      <c r="D42" s="17"/>
    </row>
    <row r="43" spans="3:17" s="8" customFormat="1" ht="12.95" customHeight="1" x14ac:dyDescent="0.2">
      <c r="C43" s="17"/>
      <c r="D43" s="17"/>
    </row>
    <row r="44" spans="3:17" s="8" customFormat="1" ht="12.95" customHeight="1" x14ac:dyDescent="0.2">
      <c r="C44" s="17"/>
      <c r="D44" s="17"/>
    </row>
    <row r="45" spans="3:17" s="8" customFormat="1" ht="12.95" customHeight="1" x14ac:dyDescent="0.2">
      <c r="C45" s="17"/>
      <c r="D45" s="17"/>
    </row>
    <row r="46" spans="3:17" s="8" customFormat="1" ht="12.95" customHeight="1" x14ac:dyDescent="0.2">
      <c r="C46" s="17"/>
      <c r="D46" s="17"/>
    </row>
    <row r="47" spans="3:17" s="8" customFormat="1" ht="12.95" customHeight="1" x14ac:dyDescent="0.2">
      <c r="C47" s="17"/>
      <c r="D47" s="17"/>
    </row>
    <row r="48" spans="3:17" s="8" customFormat="1" ht="12.95" customHeight="1" x14ac:dyDescent="0.2">
      <c r="C48" s="17"/>
      <c r="D48" s="17"/>
    </row>
    <row r="49" spans="3:4" s="8" customFormat="1" ht="12.95" customHeight="1" x14ac:dyDescent="0.2">
      <c r="C49" s="17"/>
      <c r="D49" s="17"/>
    </row>
    <row r="50" spans="3:4" s="8" customFormat="1" ht="12.95" customHeight="1" x14ac:dyDescent="0.2">
      <c r="C50" s="17"/>
      <c r="D50" s="17"/>
    </row>
    <row r="51" spans="3:4" s="8" customFormat="1" ht="12.95" customHeight="1" x14ac:dyDescent="0.2">
      <c r="C51" s="17"/>
      <c r="D51" s="17"/>
    </row>
    <row r="52" spans="3:4" s="8" customFormat="1" ht="12.95" customHeight="1" x14ac:dyDescent="0.2">
      <c r="C52" s="17"/>
      <c r="D52" s="17"/>
    </row>
    <row r="53" spans="3:4" s="8" customFormat="1" ht="12.95" customHeight="1" x14ac:dyDescent="0.2">
      <c r="C53" s="17"/>
      <c r="D53" s="17"/>
    </row>
    <row r="54" spans="3:4" s="8" customFormat="1" ht="12.95" customHeight="1" x14ac:dyDescent="0.2">
      <c r="C54" s="17"/>
      <c r="D54" s="17"/>
    </row>
    <row r="55" spans="3:4" s="8" customFormat="1" ht="12.95" customHeight="1" x14ac:dyDescent="0.2">
      <c r="C55" s="17"/>
      <c r="D55" s="17"/>
    </row>
    <row r="56" spans="3:4" s="8" customFormat="1" ht="12.95" customHeight="1" x14ac:dyDescent="0.2">
      <c r="C56" s="17"/>
      <c r="D56" s="17"/>
    </row>
    <row r="57" spans="3:4" s="8" customFormat="1" ht="12.95" customHeight="1" x14ac:dyDescent="0.2">
      <c r="C57" s="17"/>
      <c r="D57" s="17"/>
    </row>
    <row r="58" spans="3:4" s="8" customFormat="1" ht="12.95" customHeight="1" x14ac:dyDescent="0.2">
      <c r="C58" s="17"/>
      <c r="D58" s="17"/>
    </row>
    <row r="59" spans="3:4" s="8" customFormat="1" ht="12.95" customHeight="1" x14ac:dyDescent="0.2">
      <c r="C59" s="17"/>
      <c r="D59" s="17"/>
    </row>
    <row r="60" spans="3:4" s="8" customFormat="1" ht="12.95" customHeight="1" x14ac:dyDescent="0.2">
      <c r="C60" s="17"/>
      <c r="D60" s="17"/>
    </row>
    <row r="61" spans="3:4" s="8" customFormat="1" ht="12.95" customHeight="1" x14ac:dyDescent="0.2">
      <c r="C61" s="17"/>
      <c r="D61" s="17"/>
    </row>
    <row r="62" spans="3:4" s="8" customFormat="1" ht="12.95" customHeight="1" x14ac:dyDescent="0.2">
      <c r="C62" s="17"/>
      <c r="D62" s="17"/>
    </row>
    <row r="63" spans="3:4" s="8" customFormat="1" ht="12.95" customHeight="1" x14ac:dyDescent="0.2">
      <c r="C63" s="17"/>
      <c r="D63" s="17"/>
    </row>
    <row r="64" spans="3:4" s="8" customFormat="1" ht="12.95" customHeight="1" x14ac:dyDescent="0.2">
      <c r="C64" s="17"/>
      <c r="D64" s="17"/>
    </row>
    <row r="65" spans="3:4" s="8" customFormat="1" ht="12.95" customHeight="1" x14ac:dyDescent="0.2">
      <c r="C65" s="17"/>
      <c r="D65" s="17"/>
    </row>
    <row r="66" spans="3:4" s="8" customFormat="1" ht="12.95" customHeight="1" x14ac:dyDescent="0.2">
      <c r="C66" s="17"/>
      <c r="D66" s="17"/>
    </row>
    <row r="67" spans="3:4" s="8" customFormat="1" ht="12.95" customHeight="1" x14ac:dyDescent="0.2">
      <c r="C67" s="17"/>
      <c r="D67" s="17"/>
    </row>
    <row r="68" spans="3:4" s="8" customFormat="1" ht="12.95" customHeight="1" x14ac:dyDescent="0.2">
      <c r="C68" s="17"/>
      <c r="D68" s="17"/>
    </row>
    <row r="69" spans="3:4" s="8" customFormat="1" ht="12.95" customHeight="1" x14ac:dyDescent="0.2">
      <c r="C69" s="17"/>
      <c r="D69" s="17"/>
    </row>
    <row r="70" spans="3:4" s="8" customFormat="1" ht="12.95" customHeight="1" x14ac:dyDescent="0.2">
      <c r="C70" s="17"/>
      <c r="D70" s="17"/>
    </row>
    <row r="71" spans="3:4" s="8" customFormat="1" ht="12.95" customHeight="1" x14ac:dyDescent="0.2">
      <c r="C71" s="17"/>
      <c r="D71" s="17"/>
    </row>
    <row r="72" spans="3:4" s="8" customFormat="1" ht="12.95" customHeight="1" x14ac:dyDescent="0.2">
      <c r="C72" s="17"/>
      <c r="D72" s="17"/>
    </row>
    <row r="73" spans="3:4" s="8" customFormat="1" ht="12.95" customHeight="1" x14ac:dyDescent="0.2">
      <c r="C73" s="17"/>
      <c r="D73" s="17"/>
    </row>
    <row r="74" spans="3:4" s="8" customFormat="1" ht="12.95" customHeight="1" x14ac:dyDescent="0.2">
      <c r="C74" s="17"/>
      <c r="D74" s="17"/>
    </row>
    <row r="75" spans="3:4" s="8" customFormat="1" ht="12.95" customHeight="1" x14ac:dyDescent="0.2">
      <c r="C75" s="17"/>
      <c r="D75" s="17"/>
    </row>
    <row r="76" spans="3:4" s="8" customFormat="1" ht="12.95" customHeight="1" x14ac:dyDescent="0.2">
      <c r="C76" s="17"/>
      <c r="D76" s="17"/>
    </row>
    <row r="77" spans="3:4" s="8" customFormat="1" ht="12.95" customHeight="1" x14ac:dyDescent="0.2">
      <c r="C77" s="17"/>
      <c r="D77" s="17"/>
    </row>
    <row r="78" spans="3:4" s="8" customFormat="1" ht="12.95" customHeight="1" x14ac:dyDescent="0.2">
      <c r="C78" s="17"/>
      <c r="D78" s="17"/>
    </row>
    <row r="79" spans="3:4" s="8" customFormat="1" ht="12.95" customHeight="1" x14ac:dyDescent="0.2">
      <c r="C79" s="17"/>
      <c r="D79" s="17"/>
    </row>
    <row r="80" spans="3:4" s="8" customFormat="1" ht="12.95" customHeight="1" x14ac:dyDescent="0.2">
      <c r="C80" s="17"/>
      <c r="D80" s="17"/>
    </row>
    <row r="81" spans="3:4" s="8" customFormat="1" ht="12.95" customHeight="1" x14ac:dyDescent="0.2">
      <c r="C81" s="17"/>
      <c r="D81" s="17"/>
    </row>
    <row r="82" spans="3:4" s="8" customFormat="1" ht="12.95" customHeight="1" x14ac:dyDescent="0.2">
      <c r="C82" s="17"/>
      <c r="D82" s="17"/>
    </row>
    <row r="83" spans="3:4" s="8" customFormat="1" ht="12.95" customHeight="1" x14ac:dyDescent="0.2">
      <c r="C83" s="17"/>
      <c r="D83" s="17"/>
    </row>
    <row r="84" spans="3:4" s="8" customFormat="1" ht="12.95" customHeight="1" x14ac:dyDescent="0.2">
      <c r="C84" s="17"/>
      <c r="D84" s="17"/>
    </row>
    <row r="85" spans="3:4" s="8" customFormat="1" ht="12.95" customHeight="1" x14ac:dyDescent="0.2">
      <c r="C85" s="17"/>
      <c r="D85" s="17"/>
    </row>
    <row r="86" spans="3:4" s="8" customFormat="1" ht="12.95" customHeight="1" x14ac:dyDescent="0.2">
      <c r="C86" s="17"/>
      <c r="D86" s="17"/>
    </row>
    <row r="87" spans="3:4" s="8" customFormat="1" ht="12.95" customHeight="1" x14ac:dyDescent="0.2">
      <c r="C87" s="17"/>
      <c r="D87" s="17"/>
    </row>
    <row r="88" spans="3:4" s="8" customFormat="1" ht="12.95" customHeight="1" x14ac:dyDescent="0.2">
      <c r="C88" s="17"/>
      <c r="D88" s="17"/>
    </row>
    <row r="89" spans="3:4" s="8" customFormat="1" ht="12.95" customHeight="1" x14ac:dyDescent="0.2">
      <c r="C89" s="17"/>
      <c r="D89" s="17"/>
    </row>
    <row r="90" spans="3:4" s="8" customFormat="1" ht="12.95" customHeight="1" x14ac:dyDescent="0.2">
      <c r="C90" s="17"/>
      <c r="D90" s="17"/>
    </row>
    <row r="91" spans="3:4" s="8" customFormat="1" ht="12.95" customHeight="1" x14ac:dyDescent="0.2">
      <c r="C91" s="17"/>
      <c r="D91" s="17"/>
    </row>
    <row r="92" spans="3:4" s="8" customFormat="1" ht="12.95" customHeight="1" x14ac:dyDescent="0.2">
      <c r="C92" s="17"/>
      <c r="D92" s="17"/>
    </row>
    <row r="93" spans="3:4" s="8" customFormat="1" ht="12.95" customHeight="1" x14ac:dyDescent="0.2">
      <c r="C93" s="17"/>
      <c r="D93" s="17"/>
    </row>
    <row r="94" spans="3:4" s="8" customFormat="1" ht="12.95" customHeight="1" x14ac:dyDescent="0.2">
      <c r="C94" s="17"/>
      <c r="D94" s="17"/>
    </row>
    <row r="95" spans="3:4" s="8" customFormat="1" ht="12.95" customHeight="1" x14ac:dyDescent="0.2">
      <c r="C95" s="17"/>
      <c r="D95" s="17"/>
    </row>
    <row r="96" spans="3:4" s="8" customFormat="1" ht="12.95" customHeight="1" x14ac:dyDescent="0.2">
      <c r="C96" s="17"/>
      <c r="D96" s="17"/>
    </row>
    <row r="97" spans="3:4" s="8" customFormat="1" ht="12.95" customHeight="1" x14ac:dyDescent="0.2">
      <c r="C97" s="17"/>
      <c r="D97" s="17"/>
    </row>
    <row r="98" spans="3:4" s="8" customFormat="1" ht="12.95" customHeight="1" x14ac:dyDescent="0.2">
      <c r="C98" s="17"/>
      <c r="D98" s="17"/>
    </row>
    <row r="99" spans="3:4" s="8" customFormat="1" ht="12.95" customHeight="1" x14ac:dyDescent="0.2">
      <c r="C99" s="17"/>
      <c r="D99" s="17"/>
    </row>
    <row r="100" spans="3:4" s="8" customFormat="1" ht="12.95" customHeight="1" x14ac:dyDescent="0.2">
      <c r="C100" s="17"/>
      <c r="D100" s="17"/>
    </row>
    <row r="101" spans="3:4" s="8" customFormat="1" ht="12.95" customHeight="1" x14ac:dyDescent="0.2">
      <c r="C101" s="17"/>
      <c r="D101" s="17"/>
    </row>
    <row r="102" spans="3:4" s="8" customFormat="1" ht="12.95" customHeight="1" x14ac:dyDescent="0.2">
      <c r="C102" s="17"/>
      <c r="D102" s="17"/>
    </row>
    <row r="103" spans="3:4" s="8" customFormat="1" ht="12.95" customHeight="1" x14ac:dyDescent="0.2">
      <c r="C103" s="17"/>
      <c r="D103" s="17"/>
    </row>
    <row r="104" spans="3:4" s="8" customFormat="1" ht="12.95" customHeight="1" x14ac:dyDescent="0.2">
      <c r="C104" s="17"/>
      <c r="D104" s="17"/>
    </row>
    <row r="105" spans="3:4" s="8" customFormat="1" ht="12.95" customHeight="1" x14ac:dyDescent="0.2">
      <c r="C105" s="17"/>
      <c r="D105" s="17"/>
    </row>
    <row r="106" spans="3:4" s="8" customFormat="1" ht="12.95" customHeight="1" x14ac:dyDescent="0.2">
      <c r="C106" s="17"/>
      <c r="D106" s="17"/>
    </row>
    <row r="107" spans="3:4" s="8" customFormat="1" ht="12.95" customHeight="1" x14ac:dyDescent="0.2">
      <c r="C107" s="17"/>
      <c r="D107" s="17"/>
    </row>
    <row r="108" spans="3:4" s="8" customFormat="1" ht="12.95" customHeight="1" x14ac:dyDescent="0.2">
      <c r="C108" s="17"/>
      <c r="D108" s="17"/>
    </row>
    <row r="109" spans="3:4" s="8" customFormat="1" ht="12.95" customHeight="1" x14ac:dyDescent="0.2">
      <c r="C109" s="17"/>
      <c r="D109" s="17"/>
    </row>
    <row r="110" spans="3:4" s="8" customFormat="1" ht="12.95" customHeight="1" x14ac:dyDescent="0.2">
      <c r="C110" s="17"/>
      <c r="D110" s="17"/>
    </row>
    <row r="111" spans="3:4" s="8" customFormat="1" ht="12.95" customHeight="1" x14ac:dyDescent="0.2">
      <c r="C111" s="17"/>
      <c r="D111" s="17"/>
    </row>
    <row r="112" spans="3:4" s="8" customFormat="1" ht="12.95" customHeight="1" x14ac:dyDescent="0.2">
      <c r="C112" s="17"/>
      <c r="D112" s="17"/>
    </row>
    <row r="113" spans="3:4" s="8" customFormat="1" ht="12.95" customHeight="1" x14ac:dyDescent="0.2">
      <c r="C113" s="17"/>
      <c r="D113" s="17"/>
    </row>
    <row r="114" spans="3:4" s="8" customFormat="1" ht="12.95" customHeight="1" x14ac:dyDescent="0.2">
      <c r="C114" s="17"/>
      <c r="D114" s="17"/>
    </row>
    <row r="115" spans="3:4" s="8" customFormat="1" ht="12.95" customHeight="1" x14ac:dyDescent="0.2">
      <c r="C115" s="17"/>
      <c r="D115" s="17"/>
    </row>
    <row r="116" spans="3:4" s="8" customFormat="1" ht="12.95" customHeight="1" x14ac:dyDescent="0.2">
      <c r="C116" s="17"/>
      <c r="D116" s="17"/>
    </row>
    <row r="117" spans="3:4" s="8" customFormat="1" ht="12.95" customHeight="1" x14ac:dyDescent="0.2">
      <c r="C117" s="17"/>
      <c r="D117" s="17"/>
    </row>
    <row r="118" spans="3:4" s="8" customFormat="1" ht="12.95" customHeight="1" x14ac:dyDescent="0.2">
      <c r="C118" s="17"/>
      <c r="D118" s="17"/>
    </row>
    <row r="119" spans="3:4" s="8" customFormat="1" ht="12.95" customHeight="1" x14ac:dyDescent="0.2">
      <c r="C119" s="17"/>
      <c r="D119" s="17"/>
    </row>
    <row r="120" spans="3:4" s="8" customFormat="1" ht="12.95" customHeight="1" x14ac:dyDescent="0.2">
      <c r="C120" s="17"/>
      <c r="D120" s="17"/>
    </row>
    <row r="121" spans="3:4" s="8" customFormat="1" ht="12.95" customHeight="1" x14ac:dyDescent="0.2">
      <c r="C121" s="17"/>
      <c r="D121" s="17"/>
    </row>
    <row r="122" spans="3:4" s="8" customFormat="1" ht="12.95" customHeight="1" x14ac:dyDescent="0.2">
      <c r="C122" s="17"/>
      <c r="D122" s="17"/>
    </row>
    <row r="123" spans="3:4" s="8" customFormat="1" ht="12.95" customHeight="1" x14ac:dyDescent="0.2">
      <c r="C123" s="17"/>
      <c r="D123" s="17"/>
    </row>
    <row r="124" spans="3:4" s="8" customFormat="1" ht="12.95" customHeight="1" x14ac:dyDescent="0.2">
      <c r="C124" s="17"/>
      <c r="D124" s="17"/>
    </row>
    <row r="125" spans="3:4" s="8" customFormat="1" ht="12.95" customHeight="1" x14ac:dyDescent="0.2">
      <c r="C125" s="17"/>
      <c r="D125" s="17"/>
    </row>
    <row r="126" spans="3:4" s="8" customFormat="1" ht="12.95" customHeight="1" x14ac:dyDescent="0.2">
      <c r="C126" s="17"/>
      <c r="D126" s="17"/>
    </row>
    <row r="127" spans="3:4" s="8" customFormat="1" ht="12.95" customHeight="1" x14ac:dyDescent="0.2">
      <c r="C127" s="17"/>
      <c r="D127" s="17"/>
    </row>
    <row r="128" spans="3:4" s="8" customFormat="1" ht="12.95" customHeight="1" x14ac:dyDescent="0.2">
      <c r="C128" s="17"/>
      <c r="D128" s="17"/>
    </row>
    <row r="129" spans="3:4" s="8" customFormat="1" ht="12.95" customHeight="1" x14ac:dyDescent="0.2">
      <c r="C129" s="17"/>
      <c r="D129" s="17"/>
    </row>
    <row r="130" spans="3:4" s="8" customFormat="1" ht="12.95" customHeight="1" x14ac:dyDescent="0.2">
      <c r="C130" s="17"/>
      <c r="D130" s="17"/>
    </row>
    <row r="131" spans="3:4" s="8" customFormat="1" ht="12.95" customHeight="1" x14ac:dyDescent="0.2">
      <c r="C131" s="17"/>
      <c r="D131" s="17"/>
    </row>
    <row r="132" spans="3:4" s="8" customFormat="1" ht="12.95" customHeight="1" x14ac:dyDescent="0.2">
      <c r="C132" s="17"/>
      <c r="D132" s="17"/>
    </row>
    <row r="133" spans="3:4" s="8" customFormat="1" ht="12.95" customHeight="1" x14ac:dyDescent="0.2">
      <c r="C133" s="17"/>
      <c r="D133" s="17"/>
    </row>
    <row r="134" spans="3:4" s="8" customFormat="1" ht="12.95" customHeight="1" x14ac:dyDescent="0.2">
      <c r="C134" s="17"/>
      <c r="D134" s="17"/>
    </row>
    <row r="135" spans="3:4" s="8" customFormat="1" ht="12.95" customHeight="1" x14ac:dyDescent="0.2">
      <c r="C135" s="17"/>
      <c r="D135" s="17"/>
    </row>
    <row r="136" spans="3:4" s="8" customFormat="1" ht="12.95" customHeight="1" x14ac:dyDescent="0.2">
      <c r="C136" s="17"/>
      <c r="D136" s="17"/>
    </row>
    <row r="137" spans="3:4" s="8" customFormat="1" ht="12.95" customHeight="1" x14ac:dyDescent="0.2">
      <c r="C137" s="17"/>
      <c r="D137" s="17"/>
    </row>
    <row r="138" spans="3:4" s="8" customFormat="1" ht="12.95" customHeight="1" x14ac:dyDescent="0.2">
      <c r="C138" s="17"/>
      <c r="D138" s="17"/>
    </row>
    <row r="139" spans="3:4" s="8" customFormat="1" ht="12.95" customHeight="1" x14ac:dyDescent="0.2">
      <c r="C139" s="17"/>
      <c r="D139" s="17"/>
    </row>
    <row r="140" spans="3:4" s="8" customFormat="1" ht="12.95" customHeight="1" x14ac:dyDescent="0.2">
      <c r="C140" s="17"/>
      <c r="D140" s="17"/>
    </row>
    <row r="141" spans="3:4" s="8" customFormat="1" ht="12.95" customHeight="1" x14ac:dyDescent="0.2">
      <c r="C141" s="17"/>
      <c r="D141" s="17"/>
    </row>
    <row r="142" spans="3:4" s="8" customFormat="1" ht="12.95" customHeight="1" x14ac:dyDescent="0.2">
      <c r="C142" s="17"/>
      <c r="D142" s="17"/>
    </row>
    <row r="143" spans="3:4" s="8" customFormat="1" ht="12.95" customHeight="1" x14ac:dyDescent="0.2">
      <c r="C143" s="17"/>
      <c r="D143" s="17"/>
    </row>
    <row r="144" spans="3:4" s="8" customFormat="1" ht="12.95" customHeight="1" x14ac:dyDescent="0.2">
      <c r="C144" s="17"/>
      <c r="D144" s="17"/>
    </row>
    <row r="145" spans="3:4" s="8" customFormat="1" ht="12.95" customHeight="1" x14ac:dyDescent="0.2">
      <c r="C145" s="17"/>
      <c r="D145" s="17"/>
    </row>
    <row r="146" spans="3:4" s="8" customFormat="1" ht="12.95" customHeight="1" x14ac:dyDescent="0.2">
      <c r="C146" s="17"/>
      <c r="D146" s="17"/>
    </row>
    <row r="147" spans="3:4" s="8" customFormat="1" ht="12.95" customHeight="1" x14ac:dyDescent="0.2">
      <c r="C147" s="17"/>
      <c r="D147" s="17"/>
    </row>
    <row r="148" spans="3:4" s="8" customFormat="1" ht="12.95" customHeight="1" x14ac:dyDescent="0.2">
      <c r="C148" s="17"/>
      <c r="D148" s="17"/>
    </row>
    <row r="149" spans="3:4" s="8" customFormat="1" ht="12.95" customHeight="1" x14ac:dyDescent="0.2">
      <c r="C149" s="17"/>
      <c r="D149" s="17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2024-02-17T06:09:27Z</dcterms:modified>
</cp:coreProperties>
</file>