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3613FB1-B991-44D3-9996-49DDC5A0FCA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0" i="1" l="1"/>
  <c r="F30" i="1"/>
  <c r="G30" i="1"/>
  <c r="K30" i="1"/>
  <c r="Q30" i="1"/>
  <c r="E31" i="1"/>
  <c r="F31" i="1"/>
  <c r="G31" i="1"/>
  <c r="K31" i="1"/>
  <c r="Q31" i="1"/>
  <c r="E32" i="1"/>
  <c r="F32" i="1"/>
  <c r="G32" i="1"/>
  <c r="K32" i="1"/>
  <c r="Q32" i="1"/>
  <c r="E22" i="1"/>
  <c r="F22" i="1"/>
  <c r="G22" i="1"/>
  <c r="K22" i="1"/>
  <c r="Q22" i="1"/>
  <c r="E23" i="1"/>
  <c r="F23" i="1"/>
  <c r="G23" i="1"/>
  <c r="K23" i="1"/>
  <c r="Q23" i="1"/>
  <c r="E24" i="1"/>
  <c r="F24" i="1"/>
  <c r="G24" i="1"/>
  <c r="K24" i="1"/>
  <c r="Q24" i="1"/>
  <c r="E25" i="1"/>
  <c r="F25" i="1"/>
  <c r="G25" i="1"/>
  <c r="K25" i="1"/>
  <c r="Q25" i="1"/>
  <c r="E26" i="1"/>
  <c r="F26" i="1"/>
  <c r="G26" i="1"/>
  <c r="K26" i="1"/>
  <c r="Q26" i="1"/>
  <c r="E27" i="1"/>
  <c r="F27" i="1"/>
  <c r="G27" i="1"/>
  <c r="K27" i="1"/>
  <c r="Q27" i="1"/>
  <c r="E28" i="1"/>
  <c r="F28" i="1"/>
  <c r="G28" i="1"/>
  <c r="K28" i="1"/>
  <c r="Q28" i="1"/>
  <c r="E29" i="1"/>
  <c r="F29" i="1"/>
  <c r="G29" i="1"/>
  <c r="K29" i="1"/>
  <c r="Q29" i="1"/>
  <c r="C9" i="1"/>
  <c r="E21" i="1"/>
  <c r="F21" i="1"/>
  <c r="G21" i="1"/>
  <c r="I21" i="1"/>
  <c r="D9" i="1"/>
  <c r="F16" i="1"/>
  <c r="F17" i="1" s="1"/>
  <c r="C17" i="1"/>
  <c r="Q21" i="1"/>
  <c r="C11" i="1"/>
  <c r="C12" i="1"/>
  <c r="C16" i="1" l="1"/>
  <c r="D18" i="1" s="1"/>
  <c r="O26" i="1"/>
  <c r="C15" i="1"/>
  <c r="O21" i="1"/>
  <c r="O25" i="1"/>
  <c r="O31" i="1"/>
  <c r="O32" i="1"/>
  <c r="O23" i="1"/>
  <c r="O30" i="1"/>
  <c r="O28" i="1"/>
  <c r="O22" i="1"/>
  <c r="O27" i="1"/>
  <c r="O24" i="1"/>
  <c r="O29" i="1"/>
  <c r="C18" i="1" l="1"/>
  <c r="F18" i="1"/>
  <c r="F19" i="1" s="1"/>
</calcChain>
</file>

<file path=xl/sharedStrings.xml><?xml version="1.0" encoding="utf-8"?>
<sst xmlns="http://schemas.openxmlformats.org/spreadsheetml/2006/main" count="88" uniqueCount="57">
  <si>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</si>
  <si>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</si>
  <si>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</si>
  <si>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</si>
  <si>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</si>
  <si>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</si>
  <si>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</si>
  <si>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</si>
  <si>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</si>
  <si>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</si>
  <si>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</si>
  <si>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</si>
  <si>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</si>
  <si>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</si>
  <si>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</si>
  <si>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</si>
  <si>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</si>
  <si>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</si>
  <si>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</si>
  <si>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</si>
  <si>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</si>
  <si>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</si>
  <si>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</si>
  <si>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</si>
  <si>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</si>
  <si>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</si>
  <si>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</si>
  <si>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</si>
  <si>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</si>
  <si>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</si>
  <si>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</si>
  <si>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</si>
  <si>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</si>
  <si>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</si>
  <si>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</si>
  <si>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</si>
  <si>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</si>
  <si>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</si>
  <si>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</si>
  <si>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</si>
  <si>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</si>
  <si>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AL Lep</t>
  </si>
  <si>
    <t>2013a</t>
  </si>
  <si>
    <t>G5909-0189</t>
  </si>
  <si>
    <t>EW</t>
  </si>
  <si>
    <t>pr_0</t>
  </si>
  <si>
    <t>G00</t>
  </si>
  <si>
    <t>AL Lep / GSC 5909-0189</t>
  </si>
  <si>
    <t>as of 2018-09-02</t>
  </si>
  <si>
    <t>GCVS</t>
  </si>
  <si>
    <t>VSB-64</t>
  </si>
  <si>
    <t>I</t>
  </si>
  <si>
    <t>V</t>
  </si>
  <si>
    <t>B</t>
  </si>
  <si>
    <t>II</t>
  </si>
  <si>
    <t>VSB 067</t>
  </si>
  <si>
    <t>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</si>
</sst>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b/>
      <sz val="10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2" applyNumberFormat="0" applyFont="0" applyFill="0" applyAlignment="0" applyProtection="0"/>
  </cellStyleXfs>
  <cellXfs count="52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6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5" fillId="2" borderId="1" xfId="0" applyFont="1" applyFill="1" applyBorder="1" applyAlignment="1">
      <alignment horizontal="left"/>
    </xf>
    <xf numFmtId="0" fontId="5" fillId="0" borderId="1" xfId="0" applyNumberFormat="1" applyFont="1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16" fillId="3" borderId="1" xfId="0" applyFont="1" applyFill="1" applyBorder="1" applyAlignment="1">
      <alignment horizontal="left"/>
    </xf>
    <xf numFmtId="0" fontId="0" fillId="0" borderId="1" xfId="0" applyBorder="1">
      <alignment vertical="top"/>
    </xf>
    <xf numFmtId="0" fontId="0" fillId="0" borderId="1" xfId="0" applyBorder="1" applyAlignment="1">
      <alignment horizontal="left"/>
    </xf>
    <xf numFmtId="0" fontId="16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/>
    </xf>
    <xf numFmtId="172" fontId="19" fillId="0" borderId="0" xfId="0" applyNumberFormat="1" applyFont="1" applyFill="1" applyBorder="1" applyAlignment="1" applyProtection="1">
      <alignment horizontal="left"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0" fontId="0" fillId="4" borderId="0" xfId="0" applyFill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16" fillId="0" borderId="0" xfId="0" applyFont="1" applyFill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AL Lep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35127795846455"/>
          <c:w val="0.84661654135338349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13797</c:v>
                </c:pt>
                <c:pt idx="2">
                  <c:v>13797</c:v>
                </c:pt>
                <c:pt idx="3">
                  <c:v>13848</c:v>
                </c:pt>
                <c:pt idx="4">
                  <c:v>13848</c:v>
                </c:pt>
                <c:pt idx="5">
                  <c:v>13908</c:v>
                </c:pt>
                <c:pt idx="6">
                  <c:v>13908</c:v>
                </c:pt>
                <c:pt idx="7">
                  <c:v>13912.5</c:v>
                </c:pt>
                <c:pt idx="8">
                  <c:v>13912.5</c:v>
                </c:pt>
                <c:pt idx="9">
                  <c:v>15495</c:v>
                </c:pt>
                <c:pt idx="10">
                  <c:v>15495</c:v>
                </c:pt>
                <c:pt idx="11">
                  <c:v>15495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3F-4E53-ADA6-22A7402C0A7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13797</c:v>
                </c:pt>
                <c:pt idx="2">
                  <c:v>13797</c:v>
                </c:pt>
                <c:pt idx="3">
                  <c:v>13848</c:v>
                </c:pt>
                <c:pt idx="4">
                  <c:v>13848</c:v>
                </c:pt>
                <c:pt idx="5">
                  <c:v>13908</c:v>
                </c:pt>
                <c:pt idx="6">
                  <c:v>13908</c:v>
                </c:pt>
                <c:pt idx="7">
                  <c:v>13912.5</c:v>
                </c:pt>
                <c:pt idx="8">
                  <c:v>13912.5</c:v>
                </c:pt>
                <c:pt idx="9">
                  <c:v>15495</c:v>
                </c:pt>
                <c:pt idx="10">
                  <c:v>15495</c:v>
                </c:pt>
                <c:pt idx="11">
                  <c:v>15495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3F-4E53-ADA6-22A7402C0A7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13797</c:v>
                </c:pt>
                <c:pt idx="2">
                  <c:v>13797</c:v>
                </c:pt>
                <c:pt idx="3">
                  <c:v>13848</c:v>
                </c:pt>
                <c:pt idx="4">
                  <c:v>13848</c:v>
                </c:pt>
                <c:pt idx="5">
                  <c:v>13908</c:v>
                </c:pt>
                <c:pt idx="6">
                  <c:v>13908</c:v>
                </c:pt>
                <c:pt idx="7">
                  <c:v>13912.5</c:v>
                </c:pt>
                <c:pt idx="8">
                  <c:v>13912.5</c:v>
                </c:pt>
                <c:pt idx="9">
                  <c:v>15495</c:v>
                </c:pt>
                <c:pt idx="10">
                  <c:v>15495</c:v>
                </c:pt>
                <c:pt idx="11">
                  <c:v>15495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83F-4E53-ADA6-22A7402C0A7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13797</c:v>
                </c:pt>
                <c:pt idx="2">
                  <c:v>13797</c:v>
                </c:pt>
                <c:pt idx="3">
                  <c:v>13848</c:v>
                </c:pt>
                <c:pt idx="4">
                  <c:v>13848</c:v>
                </c:pt>
                <c:pt idx="5">
                  <c:v>13908</c:v>
                </c:pt>
                <c:pt idx="6">
                  <c:v>13908</c:v>
                </c:pt>
                <c:pt idx="7">
                  <c:v>13912.5</c:v>
                </c:pt>
                <c:pt idx="8">
                  <c:v>13912.5</c:v>
                </c:pt>
                <c:pt idx="9">
                  <c:v>15495</c:v>
                </c:pt>
                <c:pt idx="10">
                  <c:v>15495</c:v>
                </c:pt>
                <c:pt idx="11">
                  <c:v>15495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0.49111999999877298</c:v>
                </c:pt>
                <c:pt idx="2">
                  <c:v>0.49371999999857508</c:v>
                </c:pt>
                <c:pt idx="3">
                  <c:v>0.49207999999634922</c:v>
                </c:pt>
                <c:pt idx="4">
                  <c:v>0.4927800000004936</c:v>
                </c:pt>
                <c:pt idx="5">
                  <c:v>0.49467999999615131</c:v>
                </c:pt>
                <c:pt idx="6">
                  <c:v>0.49517999999807216</c:v>
                </c:pt>
                <c:pt idx="7">
                  <c:v>0.49390000000130385</c:v>
                </c:pt>
                <c:pt idx="8">
                  <c:v>0.49989999999525025</c:v>
                </c:pt>
                <c:pt idx="9">
                  <c:v>0.50059999999211868</c:v>
                </c:pt>
                <c:pt idx="10">
                  <c:v>0.50109999999403954</c:v>
                </c:pt>
                <c:pt idx="11">
                  <c:v>0.50119999999878928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83F-4E53-ADA6-22A7402C0A7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13797</c:v>
                </c:pt>
                <c:pt idx="2">
                  <c:v>13797</c:v>
                </c:pt>
                <c:pt idx="3">
                  <c:v>13848</c:v>
                </c:pt>
                <c:pt idx="4">
                  <c:v>13848</c:v>
                </c:pt>
                <c:pt idx="5">
                  <c:v>13908</c:v>
                </c:pt>
                <c:pt idx="6">
                  <c:v>13908</c:v>
                </c:pt>
                <c:pt idx="7">
                  <c:v>13912.5</c:v>
                </c:pt>
                <c:pt idx="8">
                  <c:v>13912.5</c:v>
                </c:pt>
                <c:pt idx="9">
                  <c:v>15495</c:v>
                </c:pt>
                <c:pt idx="10">
                  <c:v>15495</c:v>
                </c:pt>
                <c:pt idx="11">
                  <c:v>15495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83F-4E53-ADA6-22A7402C0A7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13797</c:v>
                </c:pt>
                <c:pt idx="2">
                  <c:v>13797</c:v>
                </c:pt>
                <c:pt idx="3">
                  <c:v>13848</c:v>
                </c:pt>
                <c:pt idx="4">
                  <c:v>13848</c:v>
                </c:pt>
                <c:pt idx="5">
                  <c:v>13908</c:v>
                </c:pt>
                <c:pt idx="6">
                  <c:v>13908</c:v>
                </c:pt>
                <c:pt idx="7">
                  <c:v>13912.5</c:v>
                </c:pt>
                <c:pt idx="8">
                  <c:v>13912.5</c:v>
                </c:pt>
                <c:pt idx="9">
                  <c:v>15495</c:v>
                </c:pt>
                <c:pt idx="10">
                  <c:v>15495</c:v>
                </c:pt>
                <c:pt idx="11">
                  <c:v>15495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83F-4E53-ADA6-22A7402C0A7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13797</c:v>
                </c:pt>
                <c:pt idx="2">
                  <c:v>13797</c:v>
                </c:pt>
                <c:pt idx="3">
                  <c:v>13848</c:v>
                </c:pt>
                <c:pt idx="4">
                  <c:v>13848</c:v>
                </c:pt>
                <c:pt idx="5">
                  <c:v>13908</c:v>
                </c:pt>
                <c:pt idx="6">
                  <c:v>13908</c:v>
                </c:pt>
                <c:pt idx="7">
                  <c:v>13912.5</c:v>
                </c:pt>
                <c:pt idx="8">
                  <c:v>13912.5</c:v>
                </c:pt>
                <c:pt idx="9">
                  <c:v>15495</c:v>
                </c:pt>
                <c:pt idx="10">
                  <c:v>15495</c:v>
                </c:pt>
                <c:pt idx="11">
                  <c:v>15495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83F-4E53-ADA6-22A7402C0A7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13797</c:v>
                </c:pt>
                <c:pt idx="2">
                  <c:v>13797</c:v>
                </c:pt>
                <c:pt idx="3">
                  <c:v>13848</c:v>
                </c:pt>
                <c:pt idx="4">
                  <c:v>13848</c:v>
                </c:pt>
                <c:pt idx="5">
                  <c:v>13908</c:v>
                </c:pt>
                <c:pt idx="6">
                  <c:v>13908</c:v>
                </c:pt>
                <c:pt idx="7">
                  <c:v>13912.5</c:v>
                </c:pt>
                <c:pt idx="8">
                  <c:v>13912.5</c:v>
                </c:pt>
                <c:pt idx="9">
                  <c:v>15495</c:v>
                </c:pt>
                <c:pt idx="10">
                  <c:v>15495</c:v>
                </c:pt>
                <c:pt idx="11">
                  <c:v>15495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0.43495447783035457</c:v>
                </c:pt>
                <c:pt idx="1">
                  <c:v>0.49383212039975993</c:v>
                </c:pt>
                <c:pt idx="2">
                  <c:v>0.49383212039975993</c:v>
                </c:pt>
                <c:pt idx="3">
                  <c:v>0.49404975900025566</c:v>
                </c:pt>
                <c:pt idx="4">
                  <c:v>0.49404975900025566</c:v>
                </c:pt>
                <c:pt idx="5">
                  <c:v>0.49430580441260358</c:v>
                </c:pt>
                <c:pt idx="6">
                  <c:v>0.49430580441260358</c:v>
                </c:pt>
                <c:pt idx="7">
                  <c:v>0.49432500781852967</c:v>
                </c:pt>
                <c:pt idx="8">
                  <c:v>0.49432500781852967</c:v>
                </c:pt>
                <c:pt idx="9">
                  <c:v>0.50107820556920624</c:v>
                </c:pt>
                <c:pt idx="10">
                  <c:v>0.50107820556920624</c:v>
                </c:pt>
                <c:pt idx="11">
                  <c:v>0.50107820556920624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83F-4E53-ADA6-22A7402C0A7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13797</c:v>
                </c:pt>
                <c:pt idx="2">
                  <c:v>13797</c:v>
                </c:pt>
                <c:pt idx="3">
                  <c:v>13848</c:v>
                </c:pt>
                <c:pt idx="4">
                  <c:v>13848</c:v>
                </c:pt>
                <c:pt idx="5">
                  <c:v>13908</c:v>
                </c:pt>
                <c:pt idx="6">
                  <c:v>13908</c:v>
                </c:pt>
                <c:pt idx="7">
                  <c:v>13912.5</c:v>
                </c:pt>
                <c:pt idx="8">
                  <c:v>13912.5</c:v>
                </c:pt>
                <c:pt idx="9">
                  <c:v>15495</c:v>
                </c:pt>
                <c:pt idx="10">
                  <c:v>15495</c:v>
                </c:pt>
                <c:pt idx="11">
                  <c:v>15495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83F-4E53-ADA6-22A7402C0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8971720"/>
        <c:axId val="1"/>
      </c:scatterChart>
      <c:valAx>
        <c:axId val="668971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89717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D2F2BDE0-39EF-4B51-34B6-57D713E0D6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4" t="s">
        <v>41</v>
      </c>
      <c r="G1" s="3" t="s">
        <v>42</v>
      </c>
      <c r="H1" s="5"/>
      <c r="I1" s="6" t="s">
        <v>43</v>
      </c>
      <c r="J1" s="7" t="s">
        <v>41</v>
      </c>
      <c r="K1" s="8">
        <v>5.0617999999999999</v>
      </c>
      <c r="L1" s="9">
        <v>-20.075299999999999</v>
      </c>
      <c r="M1" s="10">
        <v>51868.91</v>
      </c>
      <c r="N1" s="10">
        <v>0.44863999999999998</v>
      </c>
      <c r="O1" s="11" t="s">
        <v>44</v>
      </c>
      <c r="P1" s="12">
        <v>9.4499999999999993</v>
      </c>
      <c r="Q1" s="12">
        <v>9.7799999999999994</v>
      </c>
      <c r="R1" s="13" t="s">
        <v>45</v>
      </c>
      <c r="S1" s="11" t="s">
        <v>46</v>
      </c>
    </row>
    <row r="2" spans="1:19" s="14" customFormat="1" ht="12.95" customHeight="1" x14ac:dyDescent="0.2">
      <c r="A2" s="14" t="s">
        <v>23</v>
      </c>
      <c r="B2" s="14" t="s">
        <v>44</v>
      </c>
      <c r="C2" s="15"/>
      <c r="D2" s="16"/>
    </row>
    <row r="3" spans="1:19" s="14" customFormat="1" ht="12.95" customHeight="1" thickBot="1" x14ac:dyDescent="0.25"/>
    <row r="4" spans="1:19" s="14" customFormat="1" ht="12.95" customHeight="1" thickTop="1" thickBot="1" x14ac:dyDescent="0.25">
      <c r="A4" s="17" t="s">
        <v>0</v>
      </c>
      <c r="C4" s="18">
        <v>51868.91</v>
      </c>
      <c r="D4" s="19">
        <v>0.44863999999999998</v>
      </c>
      <c r="E4" s="14" t="s">
        <v>48</v>
      </c>
    </row>
    <row r="5" spans="1:19" s="14" customFormat="1" ht="12.95" customHeight="1" thickTop="1" x14ac:dyDescent="0.2">
      <c r="A5" s="20" t="s">
        <v>28</v>
      </c>
      <c r="C5" s="21">
        <v>-9.5</v>
      </c>
      <c r="D5" s="14" t="s">
        <v>29</v>
      </c>
    </row>
    <row r="6" spans="1:19" s="14" customFormat="1" ht="12.95" customHeight="1" x14ac:dyDescent="0.2">
      <c r="A6" s="17" t="s">
        <v>1</v>
      </c>
    </row>
    <row r="7" spans="1:19" s="14" customFormat="1" ht="12.95" customHeight="1" x14ac:dyDescent="0.2">
      <c r="A7" s="14" t="s">
        <v>2</v>
      </c>
      <c r="C7" s="50">
        <v>51868.91</v>
      </c>
      <c r="D7" s="23" t="s">
        <v>49</v>
      </c>
    </row>
    <row r="8" spans="1:19" s="14" customFormat="1" ht="12.95" customHeight="1" x14ac:dyDescent="0.2">
      <c r="A8" s="14" t="s">
        <v>3</v>
      </c>
      <c r="C8" s="50">
        <v>0.44863999999999998</v>
      </c>
      <c r="D8" s="23" t="s">
        <v>49</v>
      </c>
    </row>
    <row r="9" spans="1:19" s="14" customFormat="1" ht="12.95" customHeight="1" x14ac:dyDescent="0.2">
      <c r="A9" s="24" t="s">
        <v>32</v>
      </c>
      <c r="B9" s="25">
        <v>22</v>
      </c>
      <c r="C9" s="26" t="str">
        <f>"F"&amp;B9</f>
        <v>F22</v>
      </c>
      <c r="D9" s="27" t="str">
        <f>"G"&amp;B9</f>
        <v>G22</v>
      </c>
    </row>
    <row r="10" spans="1:19" s="14" customFormat="1" ht="12.95" customHeight="1" thickBot="1" x14ac:dyDescent="0.25">
      <c r="C10" s="28" t="s">
        <v>19</v>
      </c>
      <c r="D10" s="28" t="s">
        <v>20</v>
      </c>
    </row>
    <row r="11" spans="1:19" s="14" customFormat="1" ht="12.95" customHeight="1" x14ac:dyDescent="0.2">
      <c r="A11" s="14" t="s">
        <v>15</v>
      </c>
      <c r="C11" s="27">
        <f ca="1">INTERCEPT(INDIRECT($D$9):G992,INDIRECT($C$9):F992)</f>
        <v>0.43495447783035457</v>
      </c>
      <c r="D11" s="16"/>
    </row>
    <row r="12" spans="1:19" s="14" customFormat="1" ht="12.95" customHeight="1" x14ac:dyDescent="0.2">
      <c r="A12" s="14" t="s">
        <v>16</v>
      </c>
      <c r="C12" s="27">
        <f ca="1">SLOPE(INDIRECT($D$9):G992,INDIRECT($C$9):F992)</f>
        <v>4.2674235391320837E-6</v>
      </c>
      <c r="D12" s="16"/>
    </row>
    <row r="13" spans="1:19" s="14" customFormat="1" ht="12.95" customHeight="1" x14ac:dyDescent="0.2">
      <c r="A13" s="14" t="s">
        <v>18</v>
      </c>
      <c r="C13" s="16" t="s">
        <v>13</v>
      </c>
    </row>
    <row r="14" spans="1:19" s="14" customFormat="1" ht="12.95" customHeight="1" x14ac:dyDescent="0.2"/>
    <row r="15" spans="1:19" s="14" customFormat="1" ht="12.95" customHeight="1" x14ac:dyDescent="0.2">
      <c r="A15" s="29" t="s">
        <v>17</v>
      </c>
      <c r="C15" s="30">
        <f ca="1">(C7+C11)+(C8+C12)*INT(MAX(F21:F3533))</f>
        <v>58821.087878205573</v>
      </c>
      <c r="E15" s="31" t="s">
        <v>34</v>
      </c>
      <c r="F15" s="32">
        <v>1</v>
      </c>
    </row>
    <row r="16" spans="1:19" s="14" customFormat="1" ht="12.95" customHeight="1" x14ac:dyDescent="0.2">
      <c r="A16" s="17" t="s">
        <v>4</v>
      </c>
      <c r="C16" s="33">
        <f ca="1">+C8+C12</f>
        <v>0.44864426742353913</v>
      </c>
      <c r="E16" s="31" t="s">
        <v>30</v>
      </c>
      <c r="F16" s="33">
        <f ca="1">NOW()+15018.5+$C$5/24</f>
        <v>60357.843213541666</v>
      </c>
    </row>
    <row r="17" spans="1:21" s="14" customFormat="1" ht="12.95" customHeight="1" thickBot="1" x14ac:dyDescent="0.25">
      <c r="A17" s="31" t="s">
        <v>27</v>
      </c>
      <c r="C17" s="14">
        <f>COUNT(C21:C2191)</f>
        <v>12</v>
      </c>
      <c r="E17" s="31" t="s">
        <v>35</v>
      </c>
      <c r="F17" s="34">
        <f ca="1">ROUND(2*(F16-$C$7)/$C$8,0)/2+F15</f>
        <v>18922.5</v>
      </c>
    </row>
    <row r="18" spans="1:21" s="14" customFormat="1" ht="12.95" customHeight="1" thickTop="1" thickBot="1" x14ac:dyDescent="0.25">
      <c r="A18" s="17" t="s">
        <v>5</v>
      </c>
      <c r="C18" s="35">
        <f ca="1">+C15</f>
        <v>58821.087878205573</v>
      </c>
      <c r="D18" s="36">
        <f ca="1">+C16</f>
        <v>0.44864426742353913</v>
      </c>
      <c r="E18" s="31" t="s">
        <v>36</v>
      </c>
      <c r="F18" s="27">
        <f ca="1">ROUND(2*(F16-$C$15)/$C$16,0)/2+F15</f>
        <v>3426.5</v>
      </c>
    </row>
    <row r="19" spans="1:21" s="14" customFormat="1" ht="12.95" customHeight="1" thickTop="1" x14ac:dyDescent="0.2">
      <c r="E19" s="31" t="s">
        <v>31</v>
      </c>
      <c r="F19" s="37">
        <f ca="1">+$C$15+$C$16*F18-15018.5-$C$5/24</f>
        <v>45340.263293865668</v>
      </c>
    </row>
    <row r="20" spans="1:21" s="14" customFormat="1" ht="12.95" customHeight="1" thickBot="1" x14ac:dyDescent="0.25">
      <c r="A20" s="28" t="s">
        <v>6</v>
      </c>
      <c r="B20" s="28" t="s">
        <v>7</v>
      </c>
      <c r="C20" s="28" t="s">
        <v>8</v>
      </c>
      <c r="D20" s="28" t="s">
        <v>12</v>
      </c>
      <c r="E20" s="28" t="s">
        <v>9</v>
      </c>
      <c r="F20" s="28" t="s">
        <v>10</v>
      </c>
      <c r="G20" s="28" t="s">
        <v>11</v>
      </c>
      <c r="H20" s="38" t="s">
        <v>37</v>
      </c>
      <c r="I20" s="38" t="s">
        <v>38</v>
      </c>
      <c r="J20" s="38" t="s">
        <v>39</v>
      </c>
      <c r="K20" s="38" t="s">
        <v>40</v>
      </c>
      <c r="L20" s="38" t="s">
        <v>24</v>
      </c>
      <c r="M20" s="38" t="s">
        <v>25</v>
      </c>
      <c r="N20" s="38" t="s">
        <v>26</v>
      </c>
      <c r="O20" s="38" t="s">
        <v>22</v>
      </c>
      <c r="P20" s="39" t="s">
        <v>21</v>
      </c>
      <c r="Q20" s="28" t="s">
        <v>14</v>
      </c>
      <c r="U20" s="40" t="s">
        <v>33</v>
      </c>
    </row>
    <row r="21" spans="1:21" s="14" customFormat="1" ht="12.95" customHeight="1" x14ac:dyDescent="0.2">
      <c r="A21" s="14" t="s">
        <v>49</v>
      </c>
      <c r="C21" s="22">
        <v>51868.91</v>
      </c>
      <c r="D21" s="22" t="s">
        <v>13</v>
      </c>
      <c r="E21" s="14">
        <f>+(C21-C$7)/C$8</f>
        <v>0</v>
      </c>
      <c r="F21" s="14">
        <f>ROUND(2*E21,0)/2</f>
        <v>0</v>
      </c>
      <c r="G21" s="14">
        <f>+C21-(C$7+F21*C$8)</f>
        <v>0</v>
      </c>
      <c r="I21" s="14">
        <f>+G21</f>
        <v>0</v>
      </c>
      <c r="O21" s="14">
        <f ca="1">+C$11+C$12*$F21</f>
        <v>0.43495447783035457</v>
      </c>
      <c r="Q21" s="41">
        <f>+C21-15018.5</f>
        <v>36850.410000000003</v>
      </c>
    </row>
    <row r="22" spans="1:21" s="14" customFormat="1" ht="12.95" customHeight="1" x14ac:dyDescent="0.2">
      <c r="A22" s="42" t="s">
        <v>50</v>
      </c>
      <c r="B22" s="43" t="s">
        <v>51</v>
      </c>
      <c r="C22" s="44">
        <v>58059.287199999999</v>
      </c>
      <c r="D22" s="45" t="s">
        <v>52</v>
      </c>
      <c r="E22" s="14">
        <f t="shared" ref="E22:E29" si="0">+(C22-C$7)/C$8</f>
        <v>13798.094686162614</v>
      </c>
      <c r="F22" s="46">
        <f>ROUND(2*E22,0)/2-1</f>
        <v>13797</v>
      </c>
      <c r="G22" s="14">
        <f t="shared" ref="G22:G29" si="1">+C22-(C$7+F22*C$8)</f>
        <v>0.49111999999877298</v>
      </c>
      <c r="K22" s="14">
        <f t="shared" ref="K22:K29" si="2">+G22</f>
        <v>0.49111999999877298</v>
      </c>
      <c r="O22" s="14">
        <f t="shared" ref="O22:O29" ca="1" si="3">+C$11+C$12*$F22</f>
        <v>0.49383212039975993</v>
      </c>
      <c r="Q22" s="41">
        <f t="shared" ref="Q22:Q29" si="4">+C22-15018.5</f>
        <v>43040.787199999999</v>
      </c>
    </row>
    <row r="23" spans="1:21" s="14" customFormat="1" ht="12.95" customHeight="1" x14ac:dyDescent="0.2">
      <c r="A23" s="42" t="s">
        <v>50</v>
      </c>
      <c r="B23" s="43" t="s">
        <v>51</v>
      </c>
      <c r="C23" s="44">
        <v>58059.289799999999</v>
      </c>
      <c r="D23" s="45" t="s">
        <v>53</v>
      </c>
      <c r="E23" s="14">
        <f t="shared" si="0"/>
        <v>13798.100481455054</v>
      </c>
      <c r="F23" s="46">
        <f t="shared" ref="F23:F29" si="5">ROUND(2*E23,0)/2-1</f>
        <v>13797</v>
      </c>
      <c r="G23" s="14">
        <f t="shared" si="1"/>
        <v>0.49371999999857508</v>
      </c>
      <c r="K23" s="14">
        <f t="shared" si="2"/>
        <v>0.49371999999857508</v>
      </c>
      <c r="O23" s="14">
        <f t="shared" ca="1" si="3"/>
        <v>0.49383212039975993</v>
      </c>
      <c r="Q23" s="41">
        <f t="shared" si="4"/>
        <v>43040.789799999999</v>
      </c>
    </row>
    <row r="24" spans="1:21" s="14" customFormat="1" ht="12.95" customHeight="1" x14ac:dyDescent="0.2">
      <c r="A24" s="42" t="s">
        <v>50</v>
      </c>
      <c r="B24" s="43" t="s">
        <v>51</v>
      </c>
      <c r="C24" s="44">
        <v>58082.168799999999</v>
      </c>
      <c r="D24" s="45" t="s">
        <v>52</v>
      </c>
      <c r="E24" s="14">
        <f t="shared" si="0"/>
        <v>13849.096825962901</v>
      </c>
      <c r="F24" s="46">
        <f t="shared" si="5"/>
        <v>13848</v>
      </c>
      <c r="G24" s="14">
        <f t="shared" si="1"/>
        <v>0.49207999999634922</v>
      </c>
      <c r="K24" s="14">
        <f t="shared" si="2"/>
        <v>0.49207999999634922</v>
      </c>
      <c r="O24" s="14">
        <f t="shared" ca="1" si="3"/>
        <v>0.49404975900025566</v>
      </c>
      <c r="Q24" s="41">
        <f t="shared" si="4"/>
        <v>43063.668799999999</v>
      </c>
    </row>
    <row r="25" spans="1:21" s="14" customFormat="1" ht="12.95" customHeight="1" x14ac:dyDescent="0.2">
      <c r="A25" s="42" t="s">
        <v>50</v>
      </c>
      <c r="B25" s="43" t="s">
        <v>51</v>
      </c>
      <c r="C25" s="44">
        <v>58082.169500000004</v>
      </c>
      <c r="D25" s="45" t="s">
        <v>53</v>
      </c>
      <c r="E25" s="14">
        <f t="shared" si="0"/>
        <v>13849.098386233953</v>
      </c>
      <c r="F25" s="46">
        <f t="shared" si="5"/>
        <v>13848</v>
      </c>
      <c r="G25" s="14">
        <f t="shared" si="1"/>
        <v>0.4927800000004936</v>
      </c>
      <c r="K25" s="14">
        <f t="shared" si="2"/>
        <v>0.4927800000004936</v>
      </c>
      <c r="O25" s="14">
        <f t="shared" ca="1" si="3"/>
        <v>0.49404975900025566</v>
      </c>
      <c r="Q25" s="41">
        <f t="shared" si="4"/>
        <v>43063.669500000004</v>
      </c>
    </row>
    <row r="26" spans="1:21" s="14" customFormat="1" ht="12.95" customHeight="1" x14ac:dyDescent="0.2">
      <c r="A26" s="42" t="s">
        <v>50</v>
      </c>
      <c r="B26" s="43" t="s">
        <v>51</v>
      </c>
      <c r="C26" s="44">
        <v>58109.089800000002</v>
      </c>
      <c r="D26" s="45" t="s">
        <v>53</v>
      </c>
      <c r="E26" s="14">
        <f t="shared" si="0"/>
        <v>13909.102621255346</v>
      </c>
      <c r="F26" s="46">
        <f t="shared" si="5"/>
        <v>13908</v>
      </c>
      <c r="G26" s="14">
        <f t="shared" si="1"/>
        <v>0.49467999999615131</v>
      </c>
      <c r="K26" s="14">
        <f t="shared" si="2"/>
        <v>0.49467999999615131</v>
      </c>
      <c r="O26" s="14">
        <f t="shared" ca="1" si="3"/>
        <v>0.49430580441260358</v>
      </c>
      <c r="Q26" s="41">
        <f t="shared" si="4"/>
        <v>43090.589800000002</v>
      </c>
    </row>
    <row r="27" spans="1:21" s="14" customFormat="1" ht="12.95" customHeight="1" x14ac:dyDescent="0.2">
      <c r="A27" s="42" t="s">
        <v>50</v>
      </c>
      <c r="B27" s="43" t="s">
        <v>51</v>
      </c>
      <c r="C27" s="44">
        <v>58109.090300000003</v>
      </c>
      <c r="D27" s="45" t="s">
        <v>52</v>
      </c>
      <c r="E27" s="14">
        <f t="shared" si="0"/>
        <v>13909.103735734665</v>
      </c>
      <c r="F27" s="46">
        <f t="shared" si="5"/>
        <v>13908</v>
      </c>
      <c r="G27" s="14">
        <f t="shared" si="1"/>
        <v>0.49517999999807216</v>
      </c>
      <c r="K27" s="14">
        <f t="shared" si="2"/>
        <v>0.49517999999807216</v>
      </c>
      <c r="O27" s="14">
        <f t="shared" ca="1" si="3"/>
        <v>0.49430580441260358</v>
      </c>
      <c r="Q27" s="41">
        <f t="shared" si="4"/>
        <v>43090.590300000003</v>
      </c>
    </row>
    <row r="28" spans="1:21" s="14" customFormat="1" ht="12.95" customHeight="1" x14ac:dyDescent="0.2">
      <c r="A28" s="42" t="s">
        <v>50</v>
      </c>
      <c r="B28" s="43" t="s">
        <v>54</v>
      </c>
      <c r="C28" s="44">
        <v>58111.107900000003</v>
      </c>
      <c r="D28" s="45" t="s">
        <v>52</v>
      </c>
      <c r="E28" s="14">
        <f t="shared" si="0"/>
        <v>13913.600882667617</v>
      </c>
      <c r="F28" s="46">
        <f t="shared" si="5"/>
        <v>13912.5</v>
      </c>
      <c r="G28" s="14">
        <f t="shared" si="1"/>
        <v>0.49390000000130385</v>
      </c>
      <c r="K28" s="14">
        <f t="shared" si="2"/>
        <v>0.49390000000130385</v>
      </c>
      <c r="O28" s="14">
        <f t="shared" ca="1" si="3"/>
        <v>0.49432500781852967</v>
      </c>
      <c r="Q28" s="41">
        <f t="shared" si="4"/>
        <v>43092.607900000003</v>
      </c>
    </row>
    <row r="29" spans="1:21" s="14" customFormat="1" ht="12.95" customHeight="1" x14ac:dyDescent="0.2">
      <c r="A29" s="42" t="s">
        <v>50</v>
      </c>
      <c r="B29" s="43" t="s">
        <v>54</v>
      </c>
      <c r="C29" s="44">
        <v>58111.113899999997</v>
      </c>
      <c r="D29" s="45" t="s">
        <v>53</v>
      </c>
      <c r="E29" s="14">
        <f t="shared" si="0"/>
        <v>13913.614256419387</v>
      </c>
      <c r="F29" s="46">
        <f t="shared" si="5"/>
        <v>13912.5</v>
      </c>
      <c r="G29" s="14">
        <f t="shared" si="1"/>
        <v>0.49989999999525025</v>
      </c>
      <c r="K29" s="14">
        <f t="shared" si="2"/>
        <v>0.49989999999525025</v>
      </c>
      <c r="O29" s="14">
        <f t="shared" ca="1" si="3"/>
        <v>0.49432500781852967</v>
      </c>
      <c r="Q29" s="41">
        <f t="shared" si="4"/>
        <v>43092.613899999997</v>
      </c>
    </row>
    <row r="30" spans="1:21" s="14" customFormat="1" ht="12.95" customHeight="1" x14ac:dyDescent="0.2">
      <c r="A30" s="47" t="s">
        <v>55</v>
      </c>
      <c r="B30" s="48" t="s">
        <v>51</v>
      </c>
      <c r="C30" s="49">
        <v>58821.087399999997</v>
      </c>
      <c r="D30" s="49" t="s">
        <v>53</v>
      </c>
      <c r="E30" s="14">
        <f>+(C30-C$7)/C$8</f>
        <v>15496.115816690428</v>
      </c>
      <c r="F30" s="51">
        <f>ROUND(2*E30,0)/2-1</f>
        <v>15495</v>
      </c>
      <c r="G30" s="14">
        <f>+C30-(C$7+F30*C$8)</f>
        <v>0.50059999999211868</v>
      </c>
      <c r="K30" s="14">
        <f>+G30</f>
        <v>0.50059999999211868</v>
      </c>
      <c r="O30" s="14">
        <f ca="1">+C$11+C$12*$F30</f>
        <v>0.50107820556920624</v>
      </c>
      <c r="Q30" s="41">
        <f>+C30-15018.5</f>
        <v>43802.587399999997</v>
      </c>
    </row>
    <row r="31" spans="1:21" s="14" customFormat="1" ht="12.95" customHeight="1" x14ac:dyDescent="0.2">
      <c r="A31" s="47" t="s">
        <v>55</v>
      </c>
      <c r="B31" s="48" t="s">
        <v>51</v>
      </c>
      <c r="C31" s="49">
        <v>58821.087899999999</v>
      </c>
      <c r="D31" s="49" t="s">
        <v>56</v>
      </c>
      <c r="E31" s="14">
        <f>+(C31-C$7)/C$8</f>
        <v>15496.116931169747</v>
      </c>
      <c r="F31" s="51">
        <f>ROUND(2*E31,0)/2-1</f>
        <v>15495</v>
      </c>
      <c r="G31" s="14">
        <f>+C31-(C$7+F31*C$8)</f>
        <v>0.50109999999403954</v>
      </c>
      <c r="K31" s="14">
        <f>+G31</f>
        <v>0.50109999999403954</v>
      </c>
      <c r="O31" s="14">
        <f ca="1">+C$11+C$12*$F31</f>
        <v>0.50107820556920624</v>
      </c>
      <c r="Q31" s="41">
        <f>+C31-15018.5</f>
        <v>43802.587899999999</v>
      </c>
    </row>
    <row r="32" spans="1:21" s="14" customFormat="1" ht="12.95" customHeight="1" x14ac:dyDescent="0.2">
      <c r="A32" s="47" t="s">
        <v>55</v>
      </c>
      <c r="B32" s="48" t="s">
        <v>51</v>
      </c>
      <c r="C32" s="49">
        <v>58821.088000000003</v>
      </c>
      <c r="D32" s="49" t="s">
        <v>52</v>
      </c>
      <c r="E32" s="14">
        <f>+(C32-C$7)/C$8</f>
        <v>15496.117154065621</v>
      </c>
      <c r="F32" s="51">
        <f>ROUND(2*E32,0)/2-1</f>
        <v>15495</v>
      </c>
      <c r="G32" s="14">
        <f>+C32-(C$7+F32*C$8)</f>
        <v>0.50119999999878928</v>
      </c>
      <c r="K32" s="14">
        <f>+G32</f>
        <v>0.50119999999878928</v>
      </c>
      <c r="O32" s="14">
        <f ca="1">+C$11+C$12*$F32</f>
        <v>0.50107820556920624</v>
      </c>
      <c r="Q32" s="41">
        <f>+C32-15018.5</f>
        <v>43802.588000000003</v>
      </c>
    </row>
    <row r="33" spans="3:17" s="14" customFormat="1" ht="12.95" customHeight="1" x14ac:dyDescent="0.2">
      <c r="C33" s="22"/>
      <c r="D33" s="22"/>
      <c r="Q33" s="41"/>
    </row>
    <row r="34" spans="3:17" s="14" customFormat="1" ht="12.95" customHeight="1" x14ac:dyDescent="0.2">
      <c r="C34" s="22"/>
      <c r="D34" s="22"/>
    </row>
    <row r="35" spans="3:17" s="14" customFormat="1" ht="12.95" customHeight="1" x14ac:dyDescent="0.2">
      <c r="C35" s="22"/>
      <c r="D35" s="22"/>
    </row>
    <row r="36" spans="3:17" s="14" customFormat="1" ht="12.95" customHeight="1" x14ac:dyDescent="0.2">
      <c r="C36" s="22"/>
      <c r="D36" s="22"/>
    </row>
    <row r="37" spans="3:17" s="14" customFormat="1" ht="12.95" customHeight="1" x14ac:dyDescent="0.2">
      <c r="C37" s="22"/>
      <c r="D37" s="22"/>
    </row>
    <row r="38" spans="3:17" s="14" customFormat="1" ht="12.95" customHeight="1" x14ac:dyDescent="0.2">
      <c r="C38" s="22"/>
      <c r="D38" s="22"/>
    </row>
    <row r="39" spans="3:17" s="14" customFormat="1" ht="12.95" customHeight="1" x14ac:dyDescent="0.2">
      <c r="C39" s="22"/>
      <c r="D39" s="22"/>
    </row>
    <row r="40" spans="3:17" s="14" customFormat="1" ht="12.95" customHeight="1" x14ac:dyDescent="0.2">
      <c r="C40" s="22"/>
      <c r="D40" s="22"/>
    </row>
    <row r="41" spans="3:17" s="14" customFormat="1" ht="12.95" customHeight="1" x14ac:dyDescent="0.2">
      <c r="C41" s="22"/>
      <c r="D41" s="22"/>
    </row>
    <row r="42" spans="3:17" s="14" customFormat="1" ht="12.95" customHeight="1" x14ac:dyDescent="0.2">
      <c r="C42" s="22"/>
      <c r="D42" s="22"/>
    </row>
    <row r="43" spans="3:17" s="14" customFormat="1" ht="12.95" customHeight="1" x14ac:dyDescent="0.2">
      <c r="C43" s="22"/>
      <c r="D43" s="22"/>
    </row>
    <row r="44" spans="3:17" s="14" customFormat="1" ht="12.95" customHeight="1" x14ac:dyDescent="0.2">
      <c r="C44" s="22"/>
      <c r="D44" s="22"/>
    </row>
    <row r="45" spans="3:17" s="14" customFormat="1" ht="12.95" customHeight="1" x14ac:dyDescent="0.2">
      <c r="C45" s="22"/>
      <c r="D45" s="22"/>
    </row>
    <row r="46" spans="3:17" s="14" customFormat="1" ht="12.95" customHeight="1" x14ac:dyDescent="0.2">
      <c r="C46" s="22"/>
      <c r="D46" s="22"/>
    </row>
    <row r="47" spans="3:17" s="14" customFormat="1" ht="12.95" customHeight="1" x14ac:dyDescent="0.2">
      <c r="C47" s="22"/>
      <c r="D47" s="22"/>
    </row>
    <row r="48" spans="3:17" s="14" customFormat="1" ht="12.95" customHeight="1" x14ac:dyDescent="0.2">
      <c r="C48" s="22"/>
      <c r="D48" s="22"/>
    </row>
    <row r="49" spans="3:4" s="14" customFormat="1" ht="12.95" customHeight="1" x14ac:dyDescent="0.2">
      <c r="C49" s="22"/>
      <c r="D49" s="22"/>
    </row>
    <row r="50" spans="3:4" s="14" customFormat="1" ht="12.95" customHeight="1" x14ac:dyDescent="0.2">
      <c r="C50" s="22"/>
      <c r="D50" s="22"/>
    </row>
    <row r="51" spans="3:4" s="14" customFormat="1" ht="12.95" customHeight="1" x14ac:dyDescent="0.2">
      <c r="C51" s="22"/>
      <c r="D51" s="22"/>
    </row>
    <row r="52" spans="3:4" s="14" customFormat="1" ht="12.95" customHeight="1" x14ac:dyDescent="0.2">
      <c r="C52" s="22"/>
      <c r="D52" s="22"/>
    </row>
    <row r="53" spans="3:4" s="14" customFormat="1" ht="12.95" customHeight="1" x14ac:dyDescent="0.2">
      <c r="C53" s="22"/>
      <c r="D53" s="22"/>
    </row>
    <row r="54" spans="3:4" s="14" customFormat="1" ht="12.95" customHeight="1" x14ac:dyDescent="0.2">
      <c r="C54" s="22"/>
      <c r="D54" s="22"/>
    </row>
    <row r="55" spans="3:4" s="14" customFormat="1" ht="12.95" customHeight="1" x14ac:dyDescent="0.2">
      <c r="C55" s="22"/>
      <c r="D55" s="22"/>
    </row>
    <row r="56" spans="3:4" s="14" customFormat="1" ht="12.95" customHeight="1" x14ac:dyDescent="0.2">
      <c r="C56" s="22"/>
      <c r="D56" s="22"/>
    </row>
    <row r="57" spans="3:4" s="14" customFormat="1" ht="12.95" customHeight="1" x14ac:dyDescent="0.2">
      <c r="C57" s="22"/>
      <c r="D57" s="22"/>
    </row>
    <row r="58" spans="3:4" s="14" customFormat="1" ht="12.95" customHeight="1" x14ac:dyDescent="0.2">
      <c r="C58" s="22"/>
      <c r="D58" s="22"/>
    </row>
    <row r="59" spans="3:4" s="14" customFormat="1" ht="12.95" customHeight="1" x14ac:dyDescent="0.2">
      <c r="C59" s="22"/>
      <c r="D59" s="22"/>
    </row>
    <row r="60" spans="3:4" s="14" customFormat="1" ht="12.95" customHeight="1" x14ac:dyDescent="0.2">
      <c r="C60" s="22"/>
      <c r="D60" s="22"/>
    </row>
    <row r="61" spans="3:4" s="14" customFormat="1" ht="12.95" customHeight="1" x14ac:dyDescent="0.2">
      <c r="C61" s="22"/>
      <c r="D61" s="22"/>
    </row>
    <row r="62" spans="3:4" s="14" customFormat="1" ht="12.95" customHeight="1" x14ac:dyDescent="0.2">
      <c r="C62" s="22"/>
      <c r="D62" s="22"/>
    </row>
    <row r="63" spans="3:4" s="14" customFormat="1" ht="12.95" customHeight="1" x14ac:dyDescent="0.2">
      <c r="C63" s="22"/>
      <c r="D63" s="22"/>
    </row>
    <row r="64" spans="3:4" s="14" customFormat="1" ht="12.95" customHeight="1" x14ac:dyDescent="0.2">
      <c r="C64" s="22"/>
      <c r="D64" s="22"/>
    </row>
    <row r="65" spans="3:4" s="14" customFormat="1" ht="12.95" customHeight="1" x14ac:dyDescent="0.2">
      <c r="C65" s="22"/>
      <c r="D65" s="22"/>
    </row>
    <row r="66" spans="3:4" s="14" customFormat="1" ht="12.95" customHeight="1" x14ac:dyDescent="0.2">
      <c r="C66" s="22"/>
      <c r="D66" s="22"/>
    </row>
    <row r="67" spans="3:4" s="14" customFormat="1" ht="12.95" customHeight="1" x14ac:dyDescent="0.2">
      <c r="C67" s="22"/>
      <c r="D67" s="22"/>
    </row>
    <row r="68" spans="3:4" s="14" customFormat="1" ht="12.95" customHeight="1" x14ac:dyDescent="0.2">
      <c r="C68" s="22"/>
      <c r="D68" s="22"/>
    </row>
    <row r="69" spans="3:4" s="14" customFormat="1" ht="12.95" customHeight="1" x14ac:dyDescent="0.2">
      <c r="C69" s="22"/>
      <c r="D69" s="22"/>
    </row>
    <row r="70" spans="3:4" s="14" customFormat="1" ht="12.95" customHeight="1" x14ac:dyDescent="0.2">
      <c r="C70" s="22"/>
      <c r="D70" s="22"/>
    </row>
    <row r="71" spans="3:4" s="14" customFormat="1" ht="12.95" customHeight="1" x14ac:dyDescent="0.2">
      <c r="C71" s="22"/>
      <c r="D71" s="22"/>
    </row>
    <row r="72" spans="3:4" s="14" customFormat="1" ht="12.95" customHeight="1" x14ac:dyDescent="0.2">
      <c r="C72" s="22"/>
      <c r="D72" s="22"/>
    </row>
    <row r="73" spans="3:4" s="14" customFormat="1" ht="12.95" customHeight="1" x14ac:dyDescent="0.2">
      <c r="C73" s="22"/>
      <c r="D73" s="22"/>
    </row>
    <row r="74" spans="3:4" s="14" customFormat="1" ht="12.95" customHeight="1" x14ac:dyDescent="0.2">
      <c r="C74" s="22"/>
      <c r="D74" s="22"/>
    </row>
    <row r="75" spans="3:4" s="14" customFormat="1" ht="12.95" customHeight="1" x14ac:dyDescent="0.2">
      <c r="C75" s="22"/>
      <c r="D75" s="22"/>
    </row>
    <row r="76" spans="3:4" s="14" customFormat="1" ht="12.95" customHeight="1" x14ac:dyDescent="0.2">
      <c r="C76" s="22"/>
      <c r="D76" s="22"/>
    </row>
    <row r="77" spans="3:4" s="14" customFormat="1" ht="12.95" customHeight="1" x14ac:dyDescent="0.2">
      <c r="C77" s="22"/>
      <c r="D77" s="22"/>
    </row>
    <row r="78" spans="3:4" s="14" customFormat="1" ht="12.95" customHeight="1" x14ac:dyDescent="0.2">
      <c r="C78" s="22"/>
      <c r="D78" s="22"/>
    </row>
    <row r="79" spans="3:4" s="14" customFormat="1" ht="12.95" customHeight="1" x14ac:dyDescent="0.2">
      <c r="C79" s="22"/>
      <c r="D79" s="22"/>
    </row>
    <row r="80" spans="3:4" s="14" customFormat="1" ht="12.95" customHeight="1" x14ac:dyDescent="0.2">
      <c r="C80" s="22"/>
      <c r="D80" s="22"/>
    </row>
    <row r="81" spans="3:4" s="14" customFormat="1" ht="12.95" customHeight="1" x14ac:dyDescent="0.2">
      <c r="C81" s="22"/>
      <c r="D81" s="22"/>
    </row>
    <row r="82" spans="3:4" s="14" customFormat="1" ht="12.95" customHeight="1" x14ac:dyDescent="0.2">
      <c r="C82" s="22"/>
      <c r="D82" s="22"/>
    </row>
    <row r="83" spans="3:4" s="14" customFormat="1" ht="12.95" customHeight="1" x14ac:dyDescent="0.2">
      <c r="C83" s="22"/>
      <c r="D83" s="22"/>
    </row>
    <row r="84" spans="3:4" s="14" customFormat="1" ht="12.95" customHeight="1" x14ac:dyDescent="0.2">
      <c r="C84" s="22"/>
      <c r="D84" s="22"/>
    </row>
    <row r="85" spans="3:4" s="14" customFormat="1" ht="12.95" customHeight="1" x14ac:dyDescent="0.2">
      <c r="C85" s="22"/>
      <c r="D85" s="22"/>
    </row>
    <row r="86" spans="3:4" s="14" customFormat="1" ht="12.95" customHeight="1" x14ac:dyDescent="0.2">
      <c r="C86" s="22"/>
      <c r="D86" s="22"/>
    </row>
    <row r="87" spans="3:4" s="14" customFormat="1" ht="12.95" customHeight="1" x14ac:dyDescent="0.2">
      <c r="C87" s="22"/>
      <c r="D87" s="22"/>
    </row>
    <row r="88" spans="3:4" s="14" customFormat="1" ht="12.95" customHeight="1" x14ac:dyDescent="0.2">
      <c r="C88" s="22"/>
      <c r="D88" s="22"/>
    </row>
    <row r="89" spans="3:4" s="14" customFormat="1" ht="12.95" customHeight="1" x14ac:dyDescent="0.2">
      <c r="C89" s="22"/>
      <c r="D89" s="22"/>
    </row>
    <row r="90" spans="3:4" s="14" customFormat="1" ht="12.95" customHeight="1" x14ac:dyDescent="0.2">
      <c r="C90" s="22"/>
      <c r="D90" s="22"/>
    </row>
    <row r="91" spans="3:4" s="14" customFormat="1" ht="12.95" customHeight="1" x14ac:dyDescent="0.2">
      <c r="C91" s="22"/>
      <c r="D91" s="22"/>
    </row>
    <row r="92" spans="3:4" s="14" customFormat="1" ht="12.95" customHeight="1" x14ac:dyDescent="0.2">
      <c r="C92" s="22"/>
      <c r="D92" s="22"/>
    </row>
    <row r="93" spans="3:4" s="14" customFormat="1" ht="12.95" customHeight="1" x14ac:dyDescent="0.2">
      <c r="C93" s="22"/>
      <c r="D93" s="22"/>
    </row>
    <row r="94" spans="3:4" s="14" customFormat="1" ht="12.95" customHeight="1" x14ac:dyDescent="0.2">
      <c r="C94" s="22"/>
      <c r="D94" s="22"/>
    </row>
    <row r="95" spans="3:4" s="14" customFormat="1" ht="12.95" customHeight="1" x14ac:dyDescent="0.2">
      <c r="C95" s="22"/>
      <c r="D95" s="22"/>
    </row>
    <row r="96" spans="3:4" s="14" customFormat="1" ht="12.95" customHeight="1" x14ac:dyDescent="0.2">
      <c r="C96" s="22"/>
      <c r="D96" s="22"/>
    </row>
    <row r="97" spans="3:4" s="14" customFormat="1" ht="12.95" customHeight="1" x14ac:dyDescent="0.2">
      <c r="C97" s="22"/>
      <c r="D97" s="22"/>
    </row>
    <row r="98" spans="3:4" s="14" customFormat="1" ht="12.95" customHeight="1" x14ac:dyDescent="0.2">
      <c r="C98" s="22"/>
      <c r="D98" s="22"/>
    </row>
    <row r="99" spans="3:4" s="14" customFormat="1" ht="12.95" customHeight="1" x14ac:dyDescent="0.2">
      <c r="C99" s="22"/>
      <c r="D99" s="22"/>
    </row>
    <row r="100" spans="3:4" s="14" customFormat="1" ht="12.95" customHeight="1" x14ac:dyDescent="0.2">
      <c r="C100" s="22"/>
      <c r="D100" s="22"/>
    </row>
    <row r="101" spans="3:4" s="14" customFormat="1" ht="12.95" customHeight="1" x14ac:dyDescent="0.2">
      <c r="C101" s="22"/>
      <c r="D101" s="22"/>
    </row>
    <row r="102" spans="3:4" s="14" customFormat="1" ht="12.95" customHeight="1" x14ac:dyDescent="0.2">
      <c r="C102" s="22"/>
      <c r="D102" s="22"/>
    </row>
    <row r="103" spans="3:4" s="14" customFormat="1" ht="12.95" customHeight="1" x14ac:dyDescent="0.2">
      <c r="C103" s="22"/>
      <c r="D103" s="22"/>
    </row>
    <row r="104" spans="3:4" s="14" customFormat="1" ht="12.95" customHeight="1" x14ac:dyDescent="0.2">
      <c r="C104" s="22"/>
      <c r="D104" s="22"/>
    </row>
    <row r="105" spans="3:4" s="14" customFormat="1" ht="12.95" customHeight="1" x14ac:dyDescent="0.2">
      <c r="C105" s="22"/>
      <c r="D105" s="22"/>
    </row>
    <row r="106" spans="3:4" s="14" customFormat="1" ht="12.95" customHeight="1" x14ac:dyDescent="0.2">
      <c r="C106" s="22"/>
      <c r="D106" s="22"/>
    </row>
    <row r="107" spans="3:4" s="14" customFormat="1" ht="12.95" customHeight="1" x14ac:dyDescent="0.2">
      <c r="C107" s="22"/>
      <c r="D107" s="22"/>
    </row>
    <row r="108" spans="3:4" s="14" customFormat="1" ht="12.95" customHeight="1" x14ac:dyDescent="0.2">
      <c r="C108" s="22"/>
      <c r="D108" s="22"/>
    </row>
    <row r="109" spans="3:4" s="14" customFormat="1" ht="12.95" customHeight="1" x14ac:dyDescent="0.2">
      <c r="C109" s="22"/>
      <c r="D109" s="22"/>
    </row>
    <row r="110" spans="3:4" s="14" customFormat="1" ht="12.95" customHeight="1" x14ac:dyDescent="0.2">
      <c r="C110" s="22"/>
      <c r="D110" s="22"/>
    </row>
    <row r="111" spans="3:4" s="14" customFormat="1" ht="12.95" customHeight="1" x14ac:dyDescent="0.2">
      <c r="C111" s="22"/>
      <c r="D111" s="22"/>
    </row>
    <row r="112" spans="3:4" s="14" customFormat="1" ht="12.95" customHeight="1" x14ac:dyDescent="0.2">
      <c r="C112" s="22"/>
      <c r="D112" s="22"/>
    </row>
    <row r="113" spans="3:4" s="14" customFormat="1" ht="12.95" customHeight="1" x14ac:dyDescent="0.2">
      <c r="C113" s="22"/>
      <c r="D113" s="22"/>
    </row>
    <row r="114" spans="3:4" s="14" customFormat="1" ht="12.95" customHeight="1" x14ac:dyDescent="0.2">
      <c r="C114" s="22"/>
      <c r="D114" s="22"/>
    </row>
    <row r="115" spans="3:4" s="14" customFormat="1" ht="12.95" customHeight="1" x14ac:dyDescent="0.2">
      <c r="C115" s="22"/>
      <c r="D115" s="22"/>
    </row>
    <row r="116" spans="3:4" s="14" customFormat="1" ht="12.95" customHeight="1" x14ac:dyDescent="0.2">
      <c r="C116" s="22"/>
      <c r="D116" s="22"/>
    </row>
    <row r="117" spans="3:4" s="14" customFormat="1" ht="12.95" customHeight="1" x14ac:dyDescent="0.2">
      <c r="C117" s="22"/>
      <c r="D117" s="22"/>
    </row>
    <row r="118" spans="3:4" s="14" customFormat="1" ht="12.95" customHeight="1" x14ac:dyDescent="0.2">
      <c r="C118" s="22"/>
      <c r="D118" s="22"/>
    </row>
    <row r="119" spans="3:4" s="14" customFormat="1" ht="12.95" customHeight="1" x14ac:dyDescent="0.2">
      <c r="C119" s="22"/>
      <c r="D119" s="22"/>
    </row>
    <row r="120" spans="3:4" s="14" customFormat="1" ht="12.95" customHeight="1" x14ac:dyDescent="0.2">
      <c r="C120" s="22"/>
      <c r="D120" s="22"/>
    </row>
    <row r="121" spans="3:4" s="14" customFormat="1" ht="12.95" customHeight="1" x14ac:dyDescent="0.2">
      <c r="C121" s="22"/>
      <c r="D121" s="22"/>
    </row>
    <row r="122" spans="3:4" s="14" customFormat="1" ht="12.95" customHeight="1" x14ac:dyDescent="0.2">
      <c r="C122" s="22"/>
      <c r="D122" s="22"/>
    </row>
    <row r="123" spans="3:4" s="14" customFormat="1" ht="12.95" customHeight="1" x14ac:dyDescent="0.2">
      <c r="C123" s="22"/>
      <c r="D123" s="22"/>
    </row>
    <row r="124" spans="3:4" s="14" customFormat="1" ht="12.95" customHeight="1" x14ac:dyDescent="0.2">
      <c r="C124" s="22"/>
      <c r="D124" s="22"/>
    </row>
    <row r="125" spans="3:4" s="14" customFormat="1" ht="12.95" customHeight="1" x14ac:dyDescent="0.2">
      <c r="C125" s="22"/>
      <c r="D125" s="22"/>
    </row>
    <row r="126" spans="3:4" s="14" customFormat="1" ht="12.95" customHeight="1" x14ac:dyDescent="0.2">
      <c r="C126" s="22"/>
      <c r="D126" s="22"/>
    </row>
    <row r="127" spans="3:4" s="14" customFormat="1" ht="12.95" customHeight="1" x14ac:dyDescent="0.2">
      <c r="C127" s="22"/>
      <c r="D127" s="22"/>
    </row>
    <row r="128" spans="3:4" s="14" customFormat="1" ht="12.95" customHeight="1" x14ac:dyDescent="0.2">
      <c r="C128" s="22"/>
      <c r="D128" s="22"/>
    </row>
    <row r="129" spans="3:4" s="14" customFormat="1" ht="12.95" customHeight="1" x14ac:dyDescent="0.2">
      <c r="C129" s="22"/>
      <c r="D129" s="22"/>
    </row>
    <row r="130" spans="3:4" s="14" customFormat="1" ht="12.95" customHeight="1" x14ac:dyDescent="0.2">
      <c r="C130" s="22"/>
      <c r="D130" s="22"/>
    </row>
    <row r="131" spans="3:4" s="14" customFormat="1" ht="12.95" customHeight="1" x14ac:dyDescent="0.2">
      <c r="C131" s="22"/>
      <c r="D131" s="22"/>
    </row>
    <row r="132" spans="3:4" s="14" customFormat="1" ht="12.95" customHeight="1" x14ac:dyDescent="0.2">
      <c r="C132" s="22"/>
      <c r="D132" s="22"/>
    </row>
    <row r="133" spans="3:4" s="14" customFormat="1" ht="12.95" customHeight="1" x14ac:dyDescent="0.2">
      <c r="C133" s="22"/>
      <c r="D133" s="22"/>
    </row>
    <row r="134" spans="3:4" s="14" customFormat="1" ht="12.95" customHeight="1" x14ac:dyDescent="0.2">
      <c r="C134" s="22"/>
      <c r="D134" s="22"/>
    </row>
    <row r="135" spans="3:4" s="14" customFormat="1" ht="12.95" customHeight="1" x14ac:dyDescent="0.2">
      <c r="C135" s="22"/>
      <c r="D135" s="22"/>
    </row>
    <row r="136" spans="3:4" s="14" customFormat="1" ht="12.95" customHeight="1" x14ac:dyDescent="0.2">
      <c r="C136" s="22"/>
      <c r="D136" s="22"/>
    </row>
    <row r="137" spans="3:4" s="14" customFormat="1" ht="12.95" customHeight="1" x14ac:dyDescent="0.2">
      <c r="C137" s="22"/>
      <c r="D137" s="22"/>
    </row>
    <row r="138" spans="3:4" s="14" customFormat="1" ht="12.95" customHeight="1" x14ac:dyDescent="0.2">
      <c r="C138" s="22"/>
      <c r="D138" s="22"/>
    </row>
    <row r="139" spans="3:4" s="14" customFormat="1" ht="12.95" customHeight="1" x14ac:dyDescent="0.2">
      <c r="C139" s="22"/>
      <c r="D139" s="22"/>
    </row>
    <row r="140" spans="3:4" s="14" customFormat="1" ht="12.95" customHeight="1" x14ac:dyDescent="0.2">
      <c r="C140" s="22"/>
      <c r="D140" s="22"/>
    </row>
    <row r="141" spans="3:4" s="14" customFormat="1" ht="12.95" customHeight="1" x14ac:dyDescent="0.2">
      <c r="C141" s="22"/>
      <c r="D141" s="22"/>
    </row>
    <row r="142" spans="3:4" s="14" customFormat="1" ht="12.95" customHeight="1" x14ac:dyDescent="0.2">
      <c r="C142" s="22"/>
      <c r="D142" s="22"/>
    </row>
    <row r="143" spans="3:4" s="14" customFormat="1" ht="12.95" customHeight="1" x14ac:dyDescent="0.2">
      <c r="C143" s="22"/>
      <c r="D143" s="22"/>
    </row>
    <row r="144" spans="3:4" s="14" customFormat="1" ht="12.95" customHeight="1" x14ac:dyDescent="0.2">
      <c r="C144" s="22"/>
      <c r="D144" s="22"/>
    </row>
    <row r="145" spans="3:4" s="14" customFormat="1" ht="12.95" customHeight="1" x14ac:dyDescent="0.2">
      <c r="C145" s="22"/>
      <c r="D145" s="22"/>
    </row>
    <row r="146" spans="3:4" s="14" customFormat="1" ht="12.95" customHeight="1" x14ac:dyDescent="0.2">
      <c r="C146" s="22"/>
      <c r="D146" s="22"/>
    </row>
    <row r="147" spans="3:4" s="14" customFormat="1" ht="12.95" customHeight="1" x14ac:dyDescent="0.2">
      <c r="C147" s="22"/>
      <c r="D147" s="22"/>
    </row>
    <row r="148" spans="3:4" s="14" customFormat="1" ht="12.95" customHeight="1" x14ac:dyDescent="0.2">
      <c r="C148" s="22"/>
      <c r="D148" s="22"/>
    </row>
    <row r="149" spans="3:4" s="14" customFormat="1" ht="12.95" customHeight="1" x14ac:dyDescent="0.2">
      <c r="C149" s="22"/>
      <c r="D149" s="22"/>
    </row>
    <row r="150" spans="3:4" s="14" customFormat="1" ht="12.95" customHeight="1" x14ac:dyDescent="0.2">
      <c r="C150" s="22"/>
      <c r="D150" s="22"/>
    </row>
    <row r="151" spans="3:4" s="14" customFormat="1" ht="12.95" customHeight="1" x14ac:dyDescent="0.2">
      <c r="C151" s="22"/>
      <c r="D151" s="22"/>
    </row>
    <row r="152" spans="3:4" s="14" customFormat="1" ht="12.95" customHeight="1" x14ac:dyDescent="0.2">
      <c r="C152" s="22"/>
      <c r="D152" s="22"/>
    </row>
    <row r="153" spans="3:4" s="14" customFormat="1" ht="12.95" customHeight="1" x14ac:dyDescent="0.2">
      <c r="C153" s="22"/>
      <c r="D153" s="22"/>
    </row>
    <row r="154" spans="3:4" s="14" customFormat="1" ht="12.95" customHeight="1" x14ac:dyDescent="0.2">
      <c r="C154" s="22"/>
      <c r="D154" s="22"/>
    </row>
    <row r="155" spans="3:4" s="14" customFormat="1" ht="12.95" customHeight="1" x14ac:dyDescent="0.2">
      <c r="C155" s="22"/>
      <c r="D155" s="22"/>
    </row>
    <row r="156" spans="3:4" s="14" customFormat="1" ht="12.95" customHeight="1" x14ac:dyDescent="0.2">
      <c r="C156" s="22"/>
      <c r="D156" s="22"/>
    </row>
    <row r="157" spans="3:4" s="14" customFormat="1" ht="12.95" customHeight="1" x14ac:dyDescent="0.2">
      <c r="C157" s="22"/>
      <c r="D157" s="22"/>
    </row>
    <row r="158" spans="3:4" s="14" customFormat="1" ht="12.95" customHeight="1" x14ac:dyDescent="0.2">
      <c r="C158" s="22"/>
      <c r="D158" s="22"/>
    </row>
    <row r="159" spans="3:4" s="14" customFormat="1" ht="12.95" customHeight="1" x14ac:dyDescent="0.2">
      <c r="C159" s="22"/>
      <c r="D159" s="22"/>
    </row>
    <row r="160" spans="3:4" s="14" customFormat="1" ht="12.95" customHeight="1" x14ac:dyDescent="0.2">
      <c r="C160" s="22"/>
      <c r="D160" s="22"/>
    </row>
    <row r="161" spans="3:4" s="14" customFormat="1" ht="12.95" customHeight="1" x14ac:dyDescent="0.2">
      <c r="C161" s="22"/>
      <c r="D161" s="22"/>
    </row>
    <row r="162" spans="3:4" s="14" customFormat="1" ht="12.95" customHeight="1" x14ac:dyDescent="0.2">
      <c r="C162" s="22"/>
      <c r="D162" s="22"/>
    </row>
    <row r="163" spans="3:4" s="14" customFormat="1" ht="12.95" customHeight="1" x14ac:dyDescent="0.2">
      <c r="C163" s="22"/>
      <c r="D163" s="22"/>
    </row>
    <row r="164" spans="3:4" s="14" customFormat="1" ht="12.95" customHeight="1" x14ac:dyDescent="0.2">
      <c r="C164" s="22"/>
      <c r="D164" s="22"/>
    </row>
    <row r="165" spans="3:4" s="14" customFormat="1" ht="12.95" customHeight="1" x14ac:dyDescent="0.2">
      <c r="C165" s="22"/>
      <c r="D165" s="22"/>
    </row>
    <row r="166" spans="3:4" s="14" customFormat="1" ht="12.95" customHeight="1" x14ac:dyDescent="0.2">
      <c r="C166" s="22"/>
      <c r="D166" s="22"/>
    </row>
    <row r="167" spans="3:4" s="14" customFormat="1" ht="12.95" customHeight="1" x14ac:dyDescent="0.2">
      <c r="C167" s="22"/>
      <c r="D167" s="22"/>
    </row>
    <row r="168" spans="3:4" s="14" customFormat="1" ht="12.95" customHeight="1" x14ac:dyDescent="0.2">
      <c r="C168" s="22"/>
      <c r="D168" s="22"/>
    </row>
    <row r="169" spans="3:4" s="14" customFormat="1" ht="12.95" customHeight="1" x14ac:dyDescent="0.2">
      <c r="C169" s="22"/>
      <c r="D169" s="22"/>
    </row>
    <row r="170" spans="3:4" s="14" customFormat="1" ht="12.95" customHeight="1" x14ac:dyDescent="0.2">
      <c r="C170" s="22"/>
      <c r="D170" s="22"/>
    </row>
    <row r="171" spans="3:4" s="14" customFormat="1" ht="12.95" customHeight="1" x14ac:dyDescent="0.2">
      <c r="C171" s="22"/>
      <c r="D171" s="22"/>
    </row>
    <row r="172" spans="3:4" s="14" customFormat="1" ht="12.95" customHeight="1" x14ac:dyDescent="0.2">
      <c r="C172" s="22"/>
      <c r="D172" s="22"/>
    </row>
    <row r="173" spans="3:4" s="14" customFormat="1" ht="12.95" customHeight="1" x14ac:dyDescent="0.2">
      <c r="C173" s="22"/>
      <c r="D173" s="22"/>
    </row>
    <row r="174" spans="3:4" s="14" customFormat="1" ht="12.95" customHeight="1" x14ac:dyDescent="0.2">
      <c r="C174" s="22"/>
      <c r="D174" s="22"/>
    </row>
    <row r="175" spans="3:4" s="14" customFormat="1" ht="12.95" customHeight="1" x14ac:dyDescent="0.2">
      <c r="C175" s="22"/>
      <c r="D175" s="22"/>
    </row>
    <row r="176" spans="3:4" s="14" customFormat="1" ht="12.95" customHeight="1" x14ac:dyDescent="0.2">
      <c r="C176" s="22"/>
      <c r="D176" s="22"/>
    </row>
    <row r="177" spans="3:4" s="14" customFormat="1" ht="12.95" customHeight="1" x14ac:dyDescent="0.2">
      <c r="C177" s="22"/>
      <c r="D177" s="22"/>
    </row>
    <row r="178" spans="3:4" s="14" customFormat="1" ht="12.95" customHeight="1" x14ac:dyDescent="0.2">
      <c r="C178" s="22"/>
      <c r="D178" s="22"/>
    </row>
    <row r="179" spans="3:4" s="14" customFormat="1" ht="12.95" customHeight="1" x14ac:dyDescent="0.2">
      <c r="C179" s="22"/>
      <c r="D179" s="22"/>
    </row>
    <row r="180" spans="3:4" s="14" customFormat="1" ht="12.95" customHeight="1" x14ac:dyDescent="0.2">
      <c r="C180" s="22"/>
      <c r="D180" s="22"/>
    </row>
    <row r="181" spans="3:4" s="14" customFormat="1" ht="12.95" customHeight="1" x14ac:dyDescent="0.2">
      <c r="C181" s="22"/>
      <c r="D181" s="22"/>
    </row>
    <row r="182" spans="3:4" s="14" customFormat="1" ht="12.95" customHeight="1" x14ac:dyDescent="0.2">
      <c r="C182" s="22"/>
      <c r="D182" s="22"/>
    </row>
    <row r="183" spans="3:4" s="14" customFormat="1" ht="12.95" customHeight="1" x14ac:dyDescent="0.2">
      <c r="C183" s="22"/>
      <c r="D183" s="22"/>
    </row>
    <row r="184" spans="3:4" s="14" customFormat="1" ht="12.95" customHeight="1" x14ac:dyDescent="0.2">
      <c r="C184" s="22"/>
      <c r="D184" s="22"/>
    </row>
    <row r="185" spans="3:4" s="14" customFormat="1" ht="12.95" customHeight="1" x14ac:dyDescent="0.2">
      <c r="C185" s="22"/>
      <c r="D185" s="22"/>
    </row>
    <row r="186" spans="3:4" s="14" customFormat="1" ht="12.95" customHeight="1" x14ac:dyDescent="0.2">
      <c r="C186" s="22"/>
      <c r="D186" s="22"/>
    </row>
    <row r="187" spans="3:4" s="14" customFormat="1" ht="12.95" customHeight="1" x14ac:dyDescent="0.2">
      <c r="C187" s="22"/>
      <c r="D187" s="22"/>
    </row>
    <row r="188" spans="3:4" s="14" customFormat="1" ht="12.95" customHeight="1" x14ac:dyDescent="0.2">
      <c r="C188" s="22"/>
      <c r="D188" s="22"/>
    </row>
    <row r="189" spans="3:4" s="14" customFormat="1" ht="12.95" customHeight="1" x14ac:dyDescent="0.2">
      <c r="C189" s="22"/>
      <c r="D189" s="22"/>
    </row>
    <row r="190" spans="3:4" s="14" customFormat="1" ht="12.95" customHeight="1" x14ac:dyDescent="0.2">
      <c r="C190" s="22"/>
      <c r="D190" s="22"/>
    </row>
    <row r="191" spans="3:4" s="14" customFormat="1" ht="12.95" customHeight="1" x14ac:dyDescent="0.2">
      <c r="C191" s="22"/>
      <c r="D191" s="22"/>
    </row>
    <row r="192" spans="3:4" s="14" customFormat="1" ht="12.95" customHeight="1" x14ac:dyDescent="0.2">
      <c r="C192" s="22"/>
      <c r="D192" s="22"/>
    </row>
    <row r="193" spans="3:4" s="14" customFormat="1" ht="12.95" customHeight="1" x14ac:dyDescent="0.2">
      <c r="C193" s="22"/>
      <c r="D193" s="22"/>
    </row>
    <row r="194" spans="3:4" s="14" customFormat="1" ht="12.95" customHeight="1" x14ac:dyDescent="0.2">
      <c r="C194" s="22"/>
      <c r="D194" s="22"/>
    </row>
    <row r="195" spans="3:4" s="14" customFormat="1" ht="12.95" customHeight="1" x14ac:dyDescent="0.2">
      <c r="C195" s="22"/>
      <c r="D195" s="22"/>
    </row>
    <row r="196" spans="3:4" s="14" customFormat="1" ht="12.95" customHeight="1" x14ac:dyDescent="0.2">
      <c r="C196" s="22"/>
      <c r="D196" s="22"/>
    </row>
    <row r="197" spans="3:4" s="14" customFormat="1" ht="12.95" customHeight="1" x14ac:dyDescent="0.2">
      <c r="C197" s="22"/>
      <c r="D197" s="22"/>
    </row>
    <row r="198" spans="3:4" s="14" customFormat="1" ht="12.95" customHeight="1" x14ac:dyDescent="0.2">
      <c r="C198" s="22"/>
      <c r="D198" s="22"/>
    </row>
    <row r="199" spans="3:4" s="14" customFormat="1" ht="12.95" customHeight="1" x14ac:dyDescent="0.2">
      <c r="C199" s="22"/>
      <c r="D199" s="22"/>
    </row>
    <row r="200" spans="3:4" s="14" customFormat="1" ht="12.95" customHeight="1" x14ac:dyDescent="0.2">
      <c r="C200" s="22"/>
      <c r="D200" s="22"/>
    </row>
    <row r="201" spans="3:4" s="14" customFormat="1" ht="12.95" customHeight="1" x14ac:dyDescent="0.2">
      <c r="C201" s="22"/>
      <c r="D201" s="22"/>
    </row>
    <row r="202" spans="3:4" s="14" customFormat="1" ht="12.95" customHeight="1" x14ac:dyDescent="0.2">
      <c r="C202" s="22"/>
      <c r="D202" s="22"/>
    </row>
    <row r="203" spans="3:4" s="14" customFormat="1" ht="12.95" customHeight="1" x14ac:dyDescent="0.2">
      <c r="C203" s="22"/>
      <c r="D203" s="22"/>
    </row>
    <row r="204" spans="3:4" s="14" customFormat="1" ht="12.95" customHeight="1" x14ac:dyDescent="0.2">
      <c r="C204" s="22"/>
      <c r="D204" s="22"/>
    </row>
    <row r="205" spans="3:4" s="14" customFormat="1" ht="12.95" customHeight="1" x14ac:dyDescent="0.2">
      <c r="C205" s="22"/>
      <c r="D205" s="22"/>
    </row>
    <row r="206" spans="3:4" s="14" customFormat="1" ht="12.95" customHeight="1" x14ac:dyDescent="0.2">
      <c r="C206" s="22"/>
      <c r="D206" s="22"/>
    </row>
    <row r="207" spans="3:4" s="14" customFormat="1" ht="12.95" customHeight="1" x14ac:dyDescent="0.2">
      <c r="C207" s="22"/>
      <c r="D207" s="22"/>
    </row>
    <row r="208" spans="3:4" s="14" customFormat="1" ht="12.95" customHeight="1" x14ac:dyDescent="0.2">
      <c r="C208" s="22"/>
      <c r="D208" s="22"/>
    </row>
    <row r="209" spans="3:4" s="14" customFormat="1" ht="12.95" customHeight="1" x14ac:dyDescent="0.2">
      <c r="C209" s="22"/>
      <c r="D209" s="22"/>
    </row>
    <row r="210" spans="3:4" s="14" customFormat="1" ht="12.95" customHeight="1" x14ac:dyDescent="0.2">
      <c r="C210" s="22"/>
      <c r="D210" s="22"/>
    </row>
    <row r="211" spans="3:4" s="14" customFormat="1" ht="12.95" customHeight="1" x14ac:dyDescent="0.2">
      <c r="C211" s="22"/>
      <c r="D211" s="22"/>
    </row>
    <row r="212" spans="3:4" s="14" customFormat="1" ht="12.95" customHeight="1" x14ac:dyDescent="0.2">
      <c r="C212" s="22"/>
      <c r="D212" s="22"/>
    </row>
    <row r="213" spans="3:4" s="14" customFormat="1" ht="12.95" customHeight="1" x14ac:dyDescent="0.2">
      <c r="C213" s="22"/>
      <c r="D213" s="22"/>
    </row>
    <row r="214" spans="3:4" s="14" customFormat="1" ht="12.95" customHeight="1" x14ac:dyDescent="0.2">
      <c r="C214" s="22"/>
      <c r="D214" s="22"/>
    </row>
    <row r="215" spans="3:4" s="14" customFormat="1" ht="12.95" customHeight="1" x14ac:dyDescent="0.2">
      <c r="C215" s="22"/>
      <c r="D215" s="22"/>
    </row>
    <row r="216" spans="3:4" s="14" customFormat="1" ht="12.95" customHeight="1" x14ac:dyDescent="0.2">
      <c r="C216" s="22"/>
      <c r="D216" s="22"/>
    </row>
    <row r="217" spans="3:4" s="14" customFormat="1" ht="12.95" customHeight="1" x14ac:dyDescent="0.2">
      <c r="C217" s="22"/>
      <c r="D217" s="22"/>
    </row>
    <row r="218" spans="3:4" s="14" customFormat="1" ht="12.95" customHeight="1" x14ac:dyDescent="0.2">
      <c r="C218" s="22"/>
      <c r="D218" s="22"/>
    </row>
    <row r="219" spans="3:4" s="14" customFormat="1" ht="12.95" customHeight="1" x14ac:dyDescent="0.2">
      <c r="C219" s="22"/>
      <c r="D219" s="22"/>
    </row>
    <row r="220" spans="3:4" s="14" customFormat="1" ht="12.95" customHeight="1" x14ac:dyDescent="0.2">
      <c r="C220" s="22"/>
      <c r="D220" s="22"/>
    </row>
    <row r="221" spans="3:4" s="14" customFormat="1" ht="12.95" customHeight="1" x14ac:dyDescent="0.2">
      <c r="C221" s="22"/>
      <c r="D221" s="22"/>
    </row>
    <row r="222" spans="3:4" s="14" customFormat="1" ht="12.95" customHeight="1" x14ac:dyDescent="0.2">
      <c r="C222" s="22"/>
      <c r="D222" s="22"/>
    </row>
    <row r="223" spans="3:4" s="14" customFormat="1" ht="12.95" customHeight="1" x14ac:dyDescent="0.2">
      <c r="C223" s="22"/>
      <c r="D223" s="22"/>
    </row>
    <row r="224" spans="3:4" s="14" customFormat="1" ht="12.95" customHeight="1" x14ac:dyDescent="0.2">
      <c r="C224" s="22"/>
      <c r="D224" s="22"/>
    </row>
    <row r="225" spans="3:4" s="14" customFormat="1" ht="12.95" customHeight="1" x14ac:dyDescent="0.2">
      <c r="C225" s="22"/>
      <c r="D225" s="22"/>
    </row>
    <row r="226" spans="3:4" s="14" customFormat="1" ht="12.95" customHeight="1" x14ac:dyDescent="0.2">
      <c r="C226" s="22"/>
      <c r="D226" s="22"/>
    </row>
    <row r="227" spans="3:4" s="14" customFormat="1" ht="12.95" customHeight="1" x14ac:dyDescent="0.2">
      <c r="C227" s="22"/>
      <c r="D227" s="22"/>
    </row>
    <row r="228" spans="3:4" s="14" customFormat="1" ht="12.95" customHeight="1" x14ac:dyDescent="0.2">
      <c r="C228" s="22"/>
      <c r="D228" s="22"/>
    </row>
    <row r="229" spans="3:4" s="14" customFormat="1" ht="12.95" customHeight="1" x14ac:dyDescent="0.2">
      <c r="C229" s="22"/>
      <c r="D229" s="22"/>
    </row>
    <row r="230" spans="3:4" s="14" customFormat="1" ht="12.95" customHeight="1" x14ac:dyDescent="0.2">
      <c r="C230" s="22"/>
      <c r="D230" s="22"/>
    </row>
    <row r="231" spans="3:4" s="14" customFormat="1" ht="12.95" customHeight="1" x14ac:dyDescent="0.2">
      <c r="C231" s="22"/>
      <c r="D231" s="22"/>
    </row>
    <row r="232" spans="3:4" s="14" customFormat="1" ht="12.95" customHeight="1" x14ac:dyDescent="0.2">
      <c r="C232" s="22"/>
      <c r="D232" s="22"/>
    </row>
    <row r="233" spans="3:4" s="14" customFormat="1" ht="12.95" customHeight="1" x14ac:dyDescent="0.2">
      <c r="C233" s="22"/>
      <c r="D233" s="22"/>
    </row>
    <row r="234" spans="3:4" s="14" customFormat="1" ht="12.95" customHeight="1" x14ac:dyDescent="0.2">
      <c r="C234" s="22"/>
      <c r="D234" s="22"/>
    </row>
    <row r="235" spans="3:4" s="14" customFormat="1" ht="12.95" customHeight="1" x14ac:dyDescent="0.2">
      <c r="C235" s="22"/>
      <c r="D235" s="22"/>
    </row>
    <row r="236" spans="3:4" s="14" customFormat="1" ht="12.95" customHeight="1" x14ac:dyDescent="0.2">
      <c r="C236" s="22"/>
      <c r="D236" s="22"/>
    </row>
    <row r="237" spans="3:4" s="14" customFormat="1" ht="12.95" customHeight="1" x14ac:dyDescent="0.2">
      <c r="C237" s="22"/>
      <c r="D237" s="22"/>
    </row>
    <row r="238" spans="3:4" s="14" customFormat="1" ht="12.95" customHeight="1" x14ac:dyDescent="0.2">
      <c r="C238" s="22"/>
      <c r="D238" s="22"/>
    </row>
    <row r="239" spans="3:4" s="14" customFormat="1" ht="12.95" customHeight="1" x14ac:dyDescent="0.2">
      <c r="C239" s="22"/>
      <c r="D239" s="22"/>
    </row>
    <row r="240" spans="3:4" s="14" customFormat="1" ht="12.95" customHeight="1" x14ac:dyDescent="0.2">
      <c r="C240" s="22"/>
      <c r="D240" s="22"/>
    </row>
    <row r="241" spans="3:4" s="14" customFormat="1" ht="12.95" customHeight="1" x14ac:dyDescent="0.2">
      <c r="C241" s="22"/>
      <c r="D241" s="22"/>
    </row>
    <row r="242" spans="3:4" s="14" customFormat="1" ht="12.95" customHeight="1" x14ac:dyDescent="0.2">
      <c r="C242" s="22"/>
      <c r="D242" s="22"/>
    </row>
    <row r="243" spans="3:4" s="14" customFormat="1" ht="12.95" customHeight="1" x14ac:dyDescent="0.2">
      <c r="C243" s="22"/>
      <c r="D243" s="22"/>
    </row>
    <row r="244" spans="3:4" s="14" customFormat="1" ht="12.95" customHeight="1" x14ac:dyDescent="0.2">
      <c r="C244" s="22"/>
      <c r="D244" s="22"/>
    </row>
    <row r="245" spans="3:4" s="14" customFormat="1" ht="12.95" customHeight="1" x14ac:dyDescent="0.2">
      <c r="C245" s="22"/>
      <c r="D245" s="22"/>
    </row>
    <row r="246" spans="3:4" s="14" customFormat="1" ht="12.95" customHeight="1" x14ac:dyDescent="0.2">
      <c r="C246" s="22"/>
      <c r="D246" s="22"/>
    </row>
    <row r="247" spans="3:4" s="14" customFormat="1" ht="12.95" customHeight="1" x14ac:dyDescent="0.2">
      <c r="C247" s="22"/>
      <c r="D247" s="22"/>
    </row>
    <row r="248" spans="3:4" s="14" customFormat="1" ht="12.95" customHeight="1" x14ac:dyDescent="0.2">
      <c r="C248" s="22"/>
      <c r="D248" s="22"/>
    </row>
    <row r="249" spans="3:4" s="14" customFormat="1" ht="12.95" customHeight="1" x14ac:dyDescent="0.2">
      <c r="C249" s="22"/>
      <c r="D249" s="22"/>
    </row>
    <row r="250" spans="3:4" s="14" customFormat="1" ht="12.95" customHeight="1" x14ac:dyDescent="0.2">
      <c r="C250" s="22"/>
      <c r="D250" s="22"/>
    </row>
    <row r="251" spans="3:4" s="14" customFormat="1" ht="12.95" customHeight="1" x14ac:dyDescent="0.2">
      <c r="C251" s="22"/>
      <c r="D251" s="22"/>
    </row>
    <row r="252" spans="3:4" s="14" customFormat="1" ht="12.95" customHeight="1" x14ac:dyDescent="0.2">
      <c r="C252" s="22"/>
      <c r="D252" s="22"/>
    </row>
    <row r="253" spans="3:4" s="14" customFormat="1" ht="12.95" customHeight="1" x14ac:dyDescent="0.2">
      <c r="C253" s="22"/>
      <c r="D253" s="22"/>
    </row>
    <row r="254" spans="3:4" s="14" customFormat="1" ht="12.95" customHeight="1" x14ac:dyDescent="0.2">
      <c r="C254" s="22"/>
      <c r="D254" s="22"/>
    </row>
    <row r="255" spans="3:4" s="14" customFormat="1" ht="12.95" customHeight="1" x14ac:dyDescent="0.2">
      <c r="C255" s="22"/>
      <c r="D255" s="22"/>
    </row>
    <row r="256" spans="3:4" s="14" customFormat="1" ht="12.95" customHeight="1" x14ac:dyDescent="0.2">
      <c r="C256" s="22"/>
      <c r="D256" s="22"/>
    </row>
    <row r="257" spans="3:4" s="14" customFormat="1" ht="12.95" customHeight="1" x14ac:dyDescent="0.2">
      <c r="C257" s="22"/>
      <c r="D257" s="22"/>
    </row>
    <row r="258" spans="3:4" s="14" customFormat="1" ht="12.95" customHeight="1" x14ac:dyDescent="0.2">
      <c r="C258" s="22"/>
      <c r="D258" s="22"/>
    </row>
    <row r="259" spans="3:4" s="14" customFormat="1" ht="12.95" customHeight="1" x14ac:dyDescent="0.2">
      <c r="C259" s="22"/>
      <c r="D259" s="22"/>
    </row>
    <row r="260" spans="3:4" s="14" customFormat="1" ht="12.95" customHeight="1" x14ac:dyDescent="0.2">
      <c r="C260" s="22"/>
      <c r="D260" s="22"/>
    </row>
    <row r="261" spans="3:4" s="14" customFormat="1" ht="12.95" customHeight="1" x14ac:dyDescent="0.2">
      <c r="C261" s="22"/>
      <c r="D261" s="22"/>
    </row>
    <row r="262" spans="3:4" s="14" customFormat="1" ht="12.95" customHeight="1" x14ac:dyDescent="0.2">
      <c r="C262" s="22"/>
      <c r="D262" s="22"/>
    </row>
    <row r="263" spans="3:4" s="14" customFormat="1" ht="12.95" customHeight="1" x14ac:dyDescent="0.2">
      <c r="C263" s="22"/>
      <c r="D263" s="22"/>
    </row>
    <row r="264" spans="3:4" s="14" customFormat="1" ht="12.95" customHeight="1" x14ac:dyDescent="0.2">
      <c r="C264" s="22"/>
      <c r="D264" s="22"/>
    </row>
    <row r="265" spans="3:4" s="14" customFormat="1" ht="12.95" customHeight="1" x14ac:dyDescent="0.2">
      <c r="C265" s="22"/>
      <c r="D265" s="22"/>
    </row>
    <row r="266" spans="3:4" s="14" customFormat="1" ht="12.95" customHeight="1" x14ac:dyDescent="0.2">
      <c r="C266" s="22"/>
      <c r="D266" s="22"/>
    </row>
    <row r="267" spans="3:4" s="14" customFormat="1" ht="12.95" customHeight="1" x14ac:dyDescent="0.2">
      <c r="C267" s="22"/>
      <c r="D267" s="22"/>
    </row>
    <row r="268" spans="3:4" s="14" customFormat="1" ht="12.95" customHeight="1" x14ac:dyDescent="0.2">
      <c r="C268" s="22"/>
      <c r="D268" s="22"/>
    </row>
    <row r="269" spans="3:4" s="14" customFormat="1" ht="12.95" customHeight="1" x14ac:dyDescent="0.2">
      <c r="C269" s="22"/>
      <c r="D269" s="22"/>
    </row>
    <row r="270" spans="3:4" s="14" customFormat="1" ht="12.95" customHeight="1" x14ac:dyDescent="0.2">
      <c r="C270" s="22"/>
      <c r="D270" s="22"/>
    </row>
    <row r="271" spans="3:4" s="14" customFormat="1" ht="12.95" customHeight="1" x14ac:dyDescent="0.2">
      <c r="C271" s="22"/>
      <c r="D271" s="22"/>
    </row>
    <row r="272" spans="3:4" s="14" customFormat="1" ht="12.95" customHeight="1" x14ac:dyDescent="0.2">
      <c r="C272" s="22"/>
      <c r="D272" s="22"/>
    </row>
    <row r="273" spans="3:4" s="14" customFormat="1" ht="12.95" customHeight="1" x14ac:dyDescent="0.2">
      <c r="C273" s="22"/>
      <c r="D273" s="22"/>
    </row>
    <row r="274" spans="3:4" s="14" customFormat="1" ht="12.95" customHeight="1" x14ac:dyDescent="0.2">
      <c r="C274" s="22"/>
      <c r="D274" s="22"/>
    </row>
    <row r="275" spans="3:4" s="14" customFormat="1" ht="12.95" customHeight="1" x14ac:dyDescent="0.2">
      <c r="C275" s="22"/>
      <c r="D275" s="22"/>
    </row>
    <row r="276" spans="3:4" s="14" customFormat="1" ht="12.95" customHeight="1" x14ac:dyDescent="0.2">
      <c r="C276" s="22"/>
      <c r="D276" s="22"/>
    </row>
    <row r="277" spans="3:4" s="14" customFormat="1" ht="12.95" customHeight="1" x14ac:dyDescent="0.2">
      <c r="C277" s="22"/>
      <c r="D277" s="22"/>
    </row>
    <row r="278" spans="3:4" s="14" customFormat="1" ht="12.95" customHeight="1" x14ac:dyDescent="0.2">
      <c r="C278" s="22"/>
      <c r="D278" s="22"/>
    </row>
    <row r="279" spans="3:4" s="14" customFormat="1" ht="12.95" customHeight="1" x14ac:dyDescent="0.2">
      <c r="C279" s="22"/>
      <c r="D279" s="22"/>
    </row>
    <row r="280" spans="3:4" s="14" customFormat="1" ht="12.95" customHeight="1" x14ac:dyDescent="0.2">
      <c r="C280" s="22"/>
      <c r="D280" s="22"/>
    </row>
    <row r="281" spans="3:4" s="14" customFormat="1" ht="12.95" customHeight="1" x14ac:dyDescent="0.2">
      <c r="C281" s="22"/>
      <c r="D281" s="22"/>
    </row>
    <row r="282" spans="3:4" s="14" customFormat="1" ht="12.95" customHeight="1" x14ac:dyDescent="0.2">
      <c r="C282" s="22"/>
      <c r="D282" s="22"/>
    </row>
    <row r="283" spans="3:4" s="14" customFormat="1" ht="12.95" customHeight="1" x14ac:dyDescent="0.2">
      <c r="C283" s="22"/>
      <c r="D283" s="22"/>
    </row>
    <row r="284" spans="3:4" s="14" customFormat="1" ht="12.95" customHeight="1" x14ac:dyDescent="0.2">
      <c r="C284" s="22"/>
      <c r="D284" s="22"/>
    </row>
    <row r="285" spans="3:4" s="14" customFormat="1" ht="12.95" customHeight="1" x14ac:dyDescent="0.2">
      <c r="C285" s="22"/>
      <c r="D285" s="22"/>
    </row>
    <row r="286" spans="3:4" s="14" customFormat="1" ht="12.95" customHeight="1" x14ac:dyDescent="0.2">
      <c r="C286" s="22"/>
      <c r="D286" s="22"/>
    </row>
    <row r="287" spans="3:4" s="14" customFormat="1" ht="12.95" customHeight="1" x14ac:dyDescent="0.2">
      <c r="C287" s="22"/>
      <c r="D287" s="22"/>
    </row>
    <row r="288" spans="3:4" s="14" customFormat="1" ht="12.95" customHeight="1" x14ac:dyDescent="0.2">
      <c r="C288" s="22"/>
      <c r="D288" s="22"/>
    </row>
    <row r="289" spans="3:4" s="14" customFormat="1" ht="12.95" customHeight="1" x14ac:dyDescent="0.2">
      <c r="C289" s="22"/>
      <c r="D289" s="22"/>
    </row>
    <row r="290" spans="3:4" s="14" customFormat="1" ht="12.95" customHeight="1" x14ac:dyDescent="0.2">
      <c r="C290" s="22"/>
      <c r="D290" s="22"/>
    </row>
    <row r="291" spans="3:4" s="14" customFormat="1" ht="12.95" customHeight="1" x14ac:dyDescent="0.2">
      <c r="C291" s="22"/>
      <c r="D291" s="22"/>
    </row>
    <row r="292" spans="3:4" s="14" customFormat="1" ht="12.95" customHeight="1" x14ac:dyDescent="0.2">
      <c r="C292" s="22"/>
      <c r="D292" s="22"/>
    </row>
    <row r="293" spans="3:4" s="14" customFormat="1" ht="12.95" customHeight="1" x14ac:dyDescent="0.2">
      <c r="C293" s="22"/>
      <c r="D293" s="22"/>
    </row>
    <row r="294" spans="3:4" s="14" customFormat="1" ht="12.95" customHeight="1" x14ac:dyDescent="0.2">
      <c r="C294" s="22"/>
      <c r="D294" s="22"/>
    </row>
    <row r="295" spans="3:4" s="14" customFormat="1" ht="12.95" customHeight="1" x14ac:dyDescent="0.2">
      <c r="C295" s="22"/>
      <c r="D295" s="22"/>
    </row>
    <row r="296" spans="3:4" s="14" customFormat="1" ht="12.95" customHeight="1" x14ac:dyDescent="0.2">
      <c r="C296" s="22"/>
      <c r="D296" s="22"/>
    </row>
    <row r="297" spans="3:4" s="14" customFormat="1" ht="12.95" customHeight="1" x14ac:dyDescent="0.2">
      <c r="C297" s="22"/>
      <c r="D297" s="22"/>
    </row>
    <row r="298" spans="3:4" s="14" customFormat="1" ht="12.95" customHeight="1" x14ac:dyDescent="0.2">
      <c r="C298" s="22"/>
      <c r="D298" s="22"/>
    </row>
    <row r="299" spans="3:4" s="14" customFormat="1" ht="12.95" customHeight="1" x14ac:dyDescent="0.2">
      <c r="C299" s="22"/>
      <c r="D299" s="22"/>
    </row>
    <row r="300" spans="3:4" s="14" customFormat="1" ht="12.95" customHeight="1" x14ac:dyDescent="0.2">
      <c r="C300" s="22"/>
      <c r="D300" s="22"/>
    </row>
    <row r="301" spans="3:4" s="14" customFormat="1" ht="12.95" customHeight="1" x14ac:dyDescent="0.2">
      <c r="C301" s="22"/>
      <c r="D301" s="22"/>
    </row>
    <row r="302" spans="3:4" s="14" customFormat="1" ht="12.95" customHeight="1" x14ac:dyDescent="0.2">
      <c r="C302" s="22"/>
      <c r="D302" s="22"/>
    </row>
    <row r="303" spans="3:4" s="14" customFormat="1" ht="12.95" customHeight="1" x14ac:dyDescent="0.2">
      <c r="C303" s="22"/>
      <c r="D303" s="22"/>
    </row>
    <row r="304" spans="3:4" s="14" customFormat="1" ht="12.95" customHeight="1" x14ac:dyDescent="0.2">
      <c r="C304" s="22"/>
      <c r="D304" s="22"/>
    </row>
    <row r="305" spans="3:4" s="14" customFormat="1" ht="12.95" customHeight="1" x14ac:dyDescent="0.2">
      <c r="C305" s="22"/>
      <c r="D305" s="22"/>
    </row>
    <row r="306" spans="3:4" s="14" customFormat="1" ht="12.95" customHeight="1" x14ac:dyDescent="0.2">
      <c r="C306" s="22"/>
      <c r="D306" s="22"/>
    </row>
    <row r="307" spans="3:4" s="14" customFormat="1" ht="12.95" customHeight="1" x14ac:dyDescent="0.2">
      <c r="C307" s="22"/>
      <c r="D307" s="22"/>
    </row>
    <row r="308" spans="3:4" s="14" customFormat="1" ht="12.95" customHeight="1" x14ac:dyDescent="0.2">
      <c r="C308" s="22"/>
      <c r="D308" s="22"/>
    </row>
    <row r="309" spans="3:4" s="14" customFormat="1" ht="12.95" customHeight="1" x14ac:dyDescent="0.2">
      <c r="C309" s="22"/>
      <c r="D309" s="22"/>
    </row>
    <row r="310" spans="3:4" s="14" customFormat="1" ht="12.95" customHeight="1" x14ac:dyDescent="0.2">
      <c r="C310" s="22"/>
      <c r="D310" s="22"/>
    </row>
    <row r="311" spans="3:4" s="14" customFormat="1" ht="12.95" customHeight="1" x14ac:dyDescent="0.2">
      <c r="C311" s="22"/>
      <c r="D311" s="22"/>
    </row>
    <row r="312" spans="3:4" s="14" customFormat="1" ht="12.95" customHeight="1" x14ac:dyDescent="0.2">
      <c r="C312" s="22"/>
      <c r="D312" s="22"/>
    </row>
    <row r="313" spans="3:4" s="14" customFormat="1" ht="12.95" customHeight="1" x14ac:dyDescent="0.2">
      <c r="C313" s="22"/>
      <c r="D313" s="22"/>
    </row>
    <row r="314" spans="3:4" s="14" customFormat="1" ht="12.95" customHeight="1" x14ac:dyDescent="0.2">
      <c r="C314" s="22"/>
      <c r="D314" s="22"/>
    </row>
    <row r="315" spans="3:4" s="14" customFormat="1" ht="12.95" customHeight="1" x14ac:dyDescent="0.2">
      <c r="C315" s="22"/>
      <c r="D315" s="22"/>
    </row>
    <row r="316" spans="3:4" s="14" customFormat="1" ht="12.95" customHeight="1" x14ac:dyDescent="0.2">
      <c r="C316" s="22"/>
      <c r="D316" s="22"/>
    </row>
    <row r="317" spans="3:4" s="14" customFormat="1" ht="12.95" customHeight="1" x14ac:dyDescent="0.2">
      <c r="C317" s="22"/>
      <c r="D317" s="22"/>
    </row>
    <row r="318" spans="3:4" s="14" customFormat="1" ht="12.95" customHeight="1" x14ac:dyDescent="0.2">
      <c r="C318" s="22"/>
      <c r="D318" s="22"/>
    </row>
    <row r="319" spans="3:4" s="14" customFormat="1" ht="12.95" customHeight="1" x14ac:dyDescent="0.2">
      <c r="C319" s="22"/>
      <c r="D319" s="22"/>
    </row>
    <row r="320" spans="3:4" s="14" customFormat="1" ht="12.95" customHeight="1" x14ac:dyDescent="0.2">
      <c r="C320" s="22"/>
      <c r="D320" s="22"/>
    </row>
    <row r="321" spans="3:4" s="14" customFormat="1" ht="12.95" customHeight="1" x14ac:dyDescent="0.2">
      <c r="C321" s="22"/>
      <c r="D321" s="22"/>
    </row>
    <row r="322" spans="3:4" s="14" customFormat="1" ht="12.95" customHeight="1" x14ac:dyDescent="0.2">
      <c r="C322" s="22"/>
      <c r="D322" s="22"/>
    </row>
    <row r="323" spans="3:4" s="14" customFormat="1" ht="12.95" customHeight="1" x14ac:dyDescent="0.2">
      <c r="C323" s="22"/>
      <c r="D323" s="22"/>
    </row>
    <row r="324" spans="3:4" s="14" customFormat="1" ht="12.95" customHeight="1" x14ac:dyDescent="0.2">
      <c r="C324" s="22"/>
      <c r="D324" s="22"/>
    </row>
    <row r="325" spans="3:4" s="14" customFormat="1" ht="12.95" customHeight="1" x14ac:dyDescent="0.2">
      <c r="C325" s="22"/>
      <c r="D325" s="22"/>
    </row>
    <row r="326" spans="3:4" s="14" customFormat="1" ht="12.95" customHeight="1" x14ac:dyDescent="0.2">
      <c r="C326" s="22"/>
      <c r="D326" s="22"/>
    </row>
    <row r="327" spans="3:4" s="14" customFormat="1" ht="12.95" customHeight="1" x14ac:dyDescent="0.2">
      <c r="C327" s="22"/>
      <c r="D327" s="22"/>
    </row>
    <row r="328" spans="3:4" s="14" customFormat="1" ht="12.95" customHeight="1" x14ac:dyDescent="0.2">
      <c r="C328" s="22"/>
      <c r="D328" s="22"/>
    </row>
    <row r="329" spans="3:4" s="14" customFormat="1" ht="12.95" customHeight="1" x14ac:dyDescent="0.2">
      <c r="C329" s="22"/>
      <c r="D329" s="22"/>
    </row>
    <row r="330" spans="3:4" s="14" customFormat="1" ht="12.95" customHeight="1" x14ac:dyDescent="0.2">
      <c r="C330" s="22"/>
      <c r="D330" s="22"/>
    </row>
    <row r="331" spans="3:4" s="14" customFormat="1" ht="12.95" customHeight="1" x14ac:dyDescent="0.2">
      <c r="C331" s="22"/>
      <c r="D331" s="22"/>
    </row>
    <row r="332" spans="3:4" s="14" customFormat="1" ht="12.95" customHeight="1" x14ac:dyDescent="0.2">
      <c r="C332" s="22"/>
      <c r="D332" s="22"/>
    </row>
    <row r="333" spans="3:4" s="14" customFormat="1" ht="12.95" customHeight="1" x14ac:dyDescent="0.2">
      <c r="C333" s="22"/>
      <c r="D333" s="22"/>
    </row>
    <row r="334" spans="3:4" s="14" customFormat="1" ht="12.95" customHeight="1" x14ac:dyDescent="0.2">
      <c r="C334" s="22"/>
      <c r="D334" s="22"/>
    </row>
    <row r="335" spans="3:4" s="14" customFormat="1" ht="12.95" customHeight="1" x14ac:dyDescent="0.2">
      <c r="C335" s="22"/>
      <c r="D335" s="22"/>
    </row>
    <row r="336" spans="3:4" s="14" customFormat="1" ht="12.95" customHeight="1" x14ac:dyDescent="0.2">
      <c r="C336" s="22"/>
      <c r="D336" s="22"/>
    </row>
    <row r="337" spans="3:4" s="14" customFormat="1" ht="12.95" customHeight="1" x14ac:dyDescent="0.2">
      <c r="C337" s="22"/>
      <c r="D337" s="22"/>
    </row>
    <row r="338" spans="3:4" s="14" customFormat="1" ht="12.95" customHeight="1" x14ac:dyDescent="0.2">
      <c r="C338" s="22"/>
      <c r="D338" s="22"/>
    </row>
    <row r="339" spans="3:4" s="14" customFormat="1" ht="12.95" customHeight="1" x14ac:dyDescent="0.2">
      <c r="C339" s="22"/>
      <c r="D339" s="22"/>
    </row>
    <row r="340" spans="3:4" s="14" customFormat="1" ht="12.95" customHeight="1" x14ac:dyDescent="0.2">
      <c r="C340" s="22"/>
      <c r="D340" s="22"/>
    </row>
    <row r="341" spans="3:4" s="14" customFormat="1" ht="12.95" customHeight="1" x14ac:dyDescent="0.2">
      <c r="C341" s="22"/>
      <c r="D341" s="22"/>
    </row>
    <row r="342" spans="3:4" s="14" customFormat="1" ht="12.95" customHeight="1" x14ac:dyDescent="0.2">
      <c r="C342" s="22"/>
      <c r="D342" s="22"/>
    </row>
    <row r="343" spans="3:4" s="14" customFormat="1" ht="12.95" customHeight="1" x14ac:dyDescent="0.2">
      <c r="C343" s="22"/>
      <c r="D343" s="22"/>
    </row>
    <row r="344" spans="3:4" s="14" customFormat="1" ht="12.95" customHeight="1" x14ac:dyDescent="0.2">
      <c r="C344" s="22"/>
      <c r="D344" s="22"/>
    </row>
    <row r="345" spans="3:4" s="14" customFormat="1" ht="12.95" customHeight="1" x14ac:dyDescent="0.2">
      <c r="C345" s="22"/>
      <c r="D345" s="22"/>
    </row>
    <row r="346" spans="3:4" s="14" customFormat="1" ht="12.95" customHeight="1" x14ac:dyDescent="0.2">
      <c r="C346" s="22"/>
      <c r="D346" s="22"/>
    </row>
    <row r="347" spans="3:4" s="14" customFormat="1" ht="12.95" customHeight="1" x14ac:dyDescent="0.2">
      <c r="C347" s="22"/>
      <c r="D347" s="22"/>
    </row>
    <row r="348" spans="3:4" s="14" customFormat="1" ht="12.95" customHeight="1" x14ac:dyDescent="0.2">
      <c r="C348" s="22"/>
      <c r="D348" s="22"/>
    </row>
    <row r="349" spans="3:4" s="14" customFormat="1" ht="12.95" customHeight="1" x14ac:dyDescent="0.2">
      <c r="C349" s="22"/>
      <c r="D349" s="22"/>
    </row>
    <row r="350" spans="3:4" s="14" customFormat="1" ht="12.95" customHeight="1" x14ac:dyDescent="0.2">
      <c r="C350" s="22"/>
      <c r="D350" s="22"/>
    </row>
    <row r="351" spans="3:4" s="14" customFormat="1" ht="12.95" customHeight="1" x14ac:dyDescent="0.2">
      <c r="C351" s="22"/>
      <c r="D351" s="22"/>
    </row>
    <row r="352" spans="3:4" s="14" customFormat="1" ht="12.95" customHeight="1" x14ac:dyDescent="0.2">
      <c r="C352" s="22"/>
      <c r="D352" s="22"/>
    </row>
    <row r="353" spans="3:4" s="14" customFormat="1" ht="12.95" customHeight="1" x14ac:dyDescent="0.2">
      <c r="C353" s="22"/>
      <c r="D353" s="22"/>
    </row>
    <row r="354" spans="3:4" s="14" customFormat="1" ht="12.95" customHeight="1" x14ac:dyDescent="0.2">
      <c r="C354" s="22"/>
      <c r="D354" s="22"/>
    </row>
    <row r="355" spans="3:4" s="14" customFormat="1" ht="12.95" customHeight="1" x14ac:dyDescent="0.2">
      <c r="C355" s="22"/>
      <c r="D355" s="22"/>
    </row>
    <row r="356" spans="3:4" s="14" customFormat="1" ht="12.95" customHeight="1" x14ac:dyDescent="0.2">
      <c r="C356" s="22"/>
      <c r="D356" s="22"/>
    </row>
    <row r="357" spans="3:4" s="14" customFormat="1" ht="12.95" customHeight="1" x14ac:dyDescent="0.2">
      <c r="C357" s="22"/>
      <c r="D357" s="22"/>
    </row>
    <row r="358" spans="3:4" s="14" customFormat="1" ht="12.95" customHeight="1" x14ac:dyDescent="0.2">
      <c r="C358" s="22"/>
      <c r="D358" s="22"/>
    </row>
    <row r="359" spans="3:4" s="14" customFormat="1" ht="12.95" customHeight="1" x14ac:dyDescent="0.2">
      <c r="C359" s="22"/>
      <c r="D359" s="22"/>
    </row>
    <row r="360" spans="3:4" s="14" customFormat="1" ht="12.95" customHeight="1" x14ac:dyDescent="0.2">
      <c r="C360" s="22"/>
      <c r="D360" s="22"/>
    </row>
    <row r="361" spans="3:4" s="14" customFormat="1" ht="12.95" customHeight="1" x14ac:dyDescent="0.2">
      <c r="C361" s="22"/>
      <c r="D361" s="22"/>
    </row>
    <row r="362" spans="3:4" s="14" customFormat="1" ht="12.95" customHeight="1" x14ac:dyDescent="0.2">
      <c r="C362" s="22"/>
      <c r="D362" s="22"/>
    </row>
    <row r="363" spans="3:4" s="14" customFormat="1" ht="12.95" customHeight="1" x14ac:dyDescent="0.2">
      <c r="C363" s="22"/>
      <c r="D363" s="22"/>
    </row>
    <row r="364" spans="3:4" s="14" customFormat="1" ht="12.95" customHeight="1" x14ac:dyDescent="0.2">
      <c r="C364" s="22"/>
      <c r="D364" s="22"/>
    </row>
    <row r="365" spans="3:4" s="14" customFormat="1" ht="12.95" customHeight="1" x14ac:dyDescent="0.2">
      <c r="C365" s="22"/>
      <c r="D365" s="22"/>
    </row>
    <row r="366" spans="3:4" s="14" customFormat="1" ht="12.95" customHeight="1" x14ac:dyDescent="0.2">
      <c r="C366" s="22"/>
      <c r="D366" s="22"/>
    </row>
    <row r="367" spans="3:4" s="14" customFormat="1" ht="12.95" customHeight="1" x14ac:dyDescent="0.2">
      <c r="C367" s="22"/>
      <c r="D367" s="22"/>
    </row>
    <row r="368" spans="3:4" s="14" customFormat="1" ht="12.95" customHeight="1" x14ac:dyDescent="0.2">
      <c r="C368" s="22"/>
      <c r="D368" s="22"/>
    </row>
    <row r="369" spans="3:4" s="14" customFormat="1" ht="12.95" customHeight="1" x14ac:dyDescent="0.2">
      <c r="C369" s="22"/>
      <c r="D369" s="22"/>
    </row>
    <row r="370" spans="3:4" s="14" customFormat="1" ht="12.95" customHeight="1" x14ac:dyDescent="0.2">
      <c r="C370" s="22"/>
      <c r="D370" s="22"/>
    </row>
    <row r="371" spans="3:4" s="14" customFormat="1" ht="12.95" customHeight="1" x14ac:dyDescent="0.2">
      <c r="C371" s="22"/>
      <c r="D371" s="22"/>
    </row>
    <row r="372" spans="3:4" s="14" customFormat="1" ht="12.95" customHeight="1" x14ac:dyDescent="0.2">
      <c r="C372" s="22"/>
      <c r="D372" s="22"/>
    </row>
    <row r="373" spans="3:4" s="14" customFormat="1" ht="12.95" customHeight="1" x14ac:dyDescent="0.2">
      <c r="C373" s="22"/>
      <c r="D373" s="22"/>
    </row>
    <row r="374" spans="3:4" s="14" customFormat="1" ht="12.95" customHeight="1" x14ac:dyDescent="0.2">
      <c r="C374" s="22"/>
      <c r="D374" s="22"/>
    </row>
    <row r="375" spans="3:4" s="14" customFormat="1" ht="12.95" customHeight="1" x14ac:dyDescent="0.2">
      <c r="C375" s="22"/>
      <c r="D375" s="22"/>
    </row>
    <row r="376" spans="3:4" s="14" customFormat="1" ht="12.95" customHeight="1" x14ac:dyDescent="0.2">
      <c r="C376" s="22"/>
      <c r="D376" s="22"/>
    </row>
    <row r="377" spans="3:4" s="14" customFormat="1" ht="12.95" customHeight="1" x14ac:dyDescent="0.2">
      <c r="C377" s="22"/>
      <c r="D377" s="22"/>
    </row>
    <row r="378" spans="3:4" s="14" customFormat="1" ht="12.95" customHeight="1" x14ac:dyDescent="0.2">
      <c r="C378" s="22"/>
      <c r="D378" s="22"/>
    </row>
    <row r="379" spans="3:4" s="14" customFormat="1" ht="12.95" customHeight="1" x14ac:dyDescent="0.2">
      <c r="C379" s="22"/>
      <c r="D379" s="22"/>
    </row>
    <row r="380" spans="3:4" s="14" customFormat="1" ht="12.95" customHeight="1" x14ac:dyDescent="0.2">
      <c r="C380" s="22"/>
      <c r="D380" s="22"/>
    </row>
    <row r="381" spans="3:4" s="14" customFormat="1" ht="12.95" customHeight="1" x14ac:dyDescent="0.2">
      <c r="C381" s="22"/>
      <c r="D381" s="22"/>
    </row>
    <row r="382" spans="3:4" s="14" customFormat="1" ht="12.95" customHeight="1" x14ac:dyDescent="0.2">
      <c r="C382" s="22"/>
      <c r="D382" s="22"/>
    </row>
    <row r="383" spans="3:4" s="14" customFormat="1" ht="12.95" customHeight="1" x14ac:dyDescent="0.2">
      <c r="C383" s="22"/>
      <c r="D383" s="22"/>
    </row>
    <row r="384" spans="3:4" s="14" customFormat="1" ht="12.95" customHeight="1" x14ac:dyDescent="0.2">
      <c r="C384" s="22"/>
      <c r="D384" s="22"/>
    </row>
    <row r="385" spans="3:4" s="14" customFormat="1" ht="12.95" customHeight="1" x14ac:dyDescent="0.2">
      <c r="C385" s="22"/>
      <c r="D385" s="22"/>
    </row>
    <row r="386" spans="3:4" s="14" customFormat="1" ht="12.95" customHeight="1" x14ac:dyDescent="0.2">
      <c r="C386" s="22"/>
      <c r="D386" s="22"/>
    </row>
    <row r="387" spans="3:4" s="14" customFormat="1" ht="12.95" customHeight="1" x14ac:dyDescent="0.2">
      <c r="C387" s="22"/>
      <c r="D387" s="22"/>
    </row>
    <row r="388" spans="3:4" s="14" customFormat="1" ht="12.95" customHeight="1" x14ac:dyDescent="0.2">
      <c r="C388" s="22"/>
      <c r="D388" s="22"/>
    </row>
    <row r="389" spans="3:4" s="14" customFormat="1" ht="12.95" customHeight="1" x14ac:dyDescent="0.2">
      <c r="C389" s="22"/>
      <c r="D389" s="22"/>
    </row>
    <row r="390" spans="3:4" s="14" customFormat="1" ht="12.95" customHeight="1" x14ac:dyDescent="0.2">
      <c r="C390" s="22"/>
      <c r="D390" s="22"/>
    </row>
    <row r="391" spans="3:4" s="14" customFormat="1" ht="12.95" customHeight="1" x14ac:dyDescent="0.2">
      <c r="C391" s="22"/>
      <c r="D391" s="22"/>
    </row>
    <row r="392" spans="3:4" s="14" customFormat="1" ht="12.95" customHeight="1" x14ac:dyDescent="0.2">
      <c r="C392" s="22"/>
      <c r="D392" s="22"/>
    </row>
    <row r="393" spans="3:4" s="14" customFormat="1" ht="12.95" customHeight="1" x14ac:dyDescent="0.2">
      <c r="C393" s="22"/>
      <c r="D393" s="22"/>
    </row>
    <row r="394" spans="3:4" s="14" customFormat="1" ht="12.95" customHeight="1" x14ac:dyDescent="0.2">
      <c r="C394" s="22"/>
      <c r="D394" s="22"/>
    </row>
    <row r="395" spans="3:4" s="14" customFormat="1" ht="12.95" customHeight="1" x14ac:dyDescent="0.2">
      <c r="C395" s="22"/>
      <c r="D395" s="22"/>
    </row>
    <row r="396" spans="3:4" s="14" customFormat="1" ht="12.95" customHeight="1" x14ac:dyDescent="0.2">
      <c r="C396" s="22"/>
      <c r="D396" s="22"/>
    </row>
    <row r="397" spans="3:4" s="14" customFormat="1" ht="12.95" customHeight="1" x14ac:dyDescent="0.2">
      <c r="C397" s="22"/>
      <c r="D397" s="22"/>
    </row>
    <row r="398" spans="3:4" s="14" customFormat="1" ht="12.95" customHeight="1" x14ac:dyDescent="0.2">
      <c r="C398" s="22"/>
      <c r="D398" s="22"/>
    </row>
    <row r="399" spans="3:4" s="14" customFormat="1" ht="12.95" customHeight="1" x14ac:dyDescent="0.2">
      <c r="C399" s="22"/>
      <c r="D399" s="22"/>
    </row>
    <row r="400" spans="3:4" s="14" customFormat="1" ht="12.95" customHeight="1" x14ac:dyDescent="0.2">
      <c r="C400" s="22"/>
      <c r="D400" s="2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rotectedRanges>
    <protectedRange sqref="A30:D32" name="Range1"/>
  </protectedRange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2024-02-17T07:14:13Z</dcterms:modified>
</cp:coreProperties>
</file>