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C0B0070-E35C-4BDE-BD77-F6E6DDB025D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21" i="1"/>
  <c r="F21" i="1"/>
  <c r="G21" i="1"/>
  <c r="H21" i="1"/>
  <c r="E15" i="1"/>
  <c r="C17" i="1"/>
  <c r="Q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<sst xmlns="http://schemas.openxmlformats.org/spreadsheetml/2006/main" count="44" uniqueCount="43">
  <si>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</si>
  <si>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</si>
  <si>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</si>
  <si>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</si>
  <si>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</si>
  <si>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</si>
  <si>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</si>
  <si>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</si>
  <si>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</si>
  <si>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</si>
  <si>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</si>
  <si>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</si>
  <si>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</si>
  <si>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</si>
  <si>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</si>
  <si>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</si>
  <si>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</si>
  <si>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</si>
  <si>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</si>
  <si>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</si>
  <si>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</si>
  <si>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</si>
  <si>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</si>
  <si>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</si>
  <si>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</si>
  <si>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</si>
  <si>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</si>
  <si>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</si>
  <si>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</si>
  <si>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</si>
  <si>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</si>
  <si>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</si>
  <si>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</si>
  <si>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</si>
  <si>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</si>
  <si>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</si>
  <si>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</si>
  <si>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</si>
  <si>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IBVS 5600 Eph.</t>
  </si>
  <si>
    <t>IBVS 5600</t>
  </si>
  <si>
    <t>Lup</t>
  </si>
  <si>
    <t>CCD</t>
  </si>
  <si>
    <t>V0353 Lup / GSC 7829-2155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</si>
</sst>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0" fillId="0" borderId="0" xfId="0" applyFont="1" applyAlignment="1"/>
    <xf numFmtId="0" fontId="14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V0353 Lup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EB-489F-89A4-BD172207077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EB-489F-89A4-BD172207077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EB-489F-89A4-BD172207077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EB-489F-89A4-BD172207077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EB-489F-89A4-BD172207077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EB-489F-89A4-BD172207077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EB-489F-89A4-BD172207077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9EB-489F-89A4-BD1722070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743712"/>
        <c:axId val="1"/>
      </c:scatterChart>
      <c:valAx>
        <c:axId val="672743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743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03D64A4-A8C2-9671-0ABA-89A3387D64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30" t="s">
        <v>42</v>
      </c>
      <c r="D1" t="s">
        <v>40</v>
      </c>
    </row>
    <row r="2" spans="1:7" ht="12.95" customHeight="1" x14ac:dyDescent="0.2">
      <c r="A2" t="s">
        <v>23</v>
      </c>
      <c r="B2" t="s">
        <v>37</v>
      </c>
      <c r="C2" s="2"/>
      <c r="D2" s="2"/>
    </row>
    <row r="3" spans="1:7" ht="12.95" customHeight="1" thickBot="1" x14ac:dyDescent="0.25"/>
    <row r="4" spans="1:7" ht="12.95" customHeight="1" thickTop="1" thickBot="1" x14ac:dyDescent="0.25">
      <c r="A4" s="29" t="s">
        <v>38</v>
      </c>
      <c r="C4" s="7">
        <v>52134.158999999985</v>
      </c>
      <c r="D4" s="8">
        <v>0.67957000000000001</v>
      </c>
    </row>
    <row r="5" spans="1:7" ht="12.95" customHeight="1" x14ac:dyDescent="0.2"/>
    <row r="6" spans="1:7" ht="12.95" customHeight="1" x14ac:dyDescent="0.2">
      <c r="A6" s="4" t="s">
        <v>0</v>
      </c>
    </row>
    <row r="7" spans="1:7" ht="12.95" customHeight="1" x14ac:dyDescent="0.2">
      <c r="A7" t="s">
        <v>1</v>
      </c>
      <c r="C7">
        <f>+C4</f>
        <v>52134.158999999985</v>
      </c>
    </row>
    <row r="8" spans="1:7" ht="12.95" customHeight="1" x14ac:dyDescent="0.2">
      <c r="A8" t="s">
        <v>2</v>
      </c>
      <c r="C8">
        <f>+D4</f>
        <v>0.67957000000000001</v>
      </c>
    </row>
    <row r="9" spans="1:7" ht="12.95" customHeight="1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2.95" customHeight="1" thickBot="1" x14ac:dyDescent="0.25">
      <c r="A10" s="11"/>
      <c r="B10" s="11"/>
      <c r="C10" s="3" t="s">
        <v>19</v>
      </c>
      <c r="D10" s="3" t="s">
        <v>20</v>
      </c>
      <c r="E10" s="11"/>
    </row>
    <row r="11" spans="1:7" ht="12.95" customHeight="1" x14ac:dyDescent="0.2">
      <c r="A11" s="11" t="s">
        <v>14</v>
      </c>
      <c r="B11" s="11"/>
      <c r="C11" s="23" t="e">
        <f ca="1">INTERCEPT(INDIRECT($G$11):G992,INDIRECT($F$11):F992)</f>
        <v>#DIV/0!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ht="12.95" customHeight="1" x14ac:dyDescent="0.2">
      <c r="A12" s="11" t="s">
        <v>15</v>
      </c>
      <c r="B12" s="11"/>
      <c r="C12" s="23" t="e">
        <f ca="1">SLOPE(INDIRECT($G$11):G992,INDIRECT($F$11):F992)</f>
        <v>#DIV/0!</v>
      </c>
      <c r="D12" s="2"/>
      <c r="E12" s="11"/>
    </row>
    <row r="13" spans="1:7" ht="12.95" customHeight="1" x14ac:dyDescent="0.2">
      <c r="A13" s="11" t="s">
        <v>18</v>
      </c>
      <c r="B13" s="11"/>
      <c r="C13" s="2" t="s">
        <v>12</v>
      </c>
      <c r="D13" s="2"/>
      <c r="E13" s="11"/>
    </row>
    <row r="14" spans="1:7" ht="12.95" customHeight="1" x14ac:dyDescent="0.2">
      <c r="A14" s="11"/>
      <c r="B14" s="11"/>
      <c r="C14" s="11"/>
      <c r="D14" s="11"/>
      <c r="E14" s="11"/>
    </row>
    <row r="15" spans="1:7" ht="12.95" customHeight="1" x14ac:dyDescent="0.2">
      <c r="A15" s="13" t="s">
        <v>16</v>
      </c>
      <c r="B15" s="11"/>
      <c r="C15" s="14" t="e">
        <f ca="1">(C7+C11)+(C8+C12)*INT(MAX(F21:F3533))</f>
        <v>#DIV/0!</v>
      </c>
      <c r="D15" s="15" t="s">
        <v>32</v>
      </c>
      <c r="E15" s="16">
        <f ca="1">TODAY()+15018.5-B9/24</f>
        <v>60358.5</v>
      </c>
    </row>
    <row r="16" spans="1:7" ht="12.95" customHeight="1" x14ac:dyDescent="0.2">
      <c r="A16" s="17" t="s">
        <v>3</v>
      </c>
      <c r="B16" s="11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2.95" customHeight="1" thickBot="1" x14ac:dyDescent="0.25">
      <c r="A17" s="15" t="s">
        <v>29</v>
      </c>
      <c r="B17" s="11"/>
      <c r="C17" s="11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2.95" customHeight="1" thickTop="1" thickBot="1" x14ac:dyDescent="0.25">
      <c r="A18" s="17" t="s">
        <v>4</v>
      </c>
      <c r="B18" s="11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2.95" customHeight="1" thickTop="1" x14ac:dyDescent="0.2">
      <c r="A19" s="26" t="s">
        <v>36</v>
      </c>
      <c r="E19" s="27">
        <v>21</v>
      </c>
    </row>
    <row r="20" spans="1:18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ht="12.95" customHeight="1" x14ac:dyDescent="0.2">
      <c r="A21" s="28" t="s">
        <v>39</v>
      </c>
      <c r="C21" s="9">
        <v>52134.158999999985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37115.658999999985</v>
      </c>
    </row>
    <row r="22" spans="1:18" ht="12.95" customHeight="1" x14ac:dyDescent="0.2">
      <c r="C22" s="9"/>
      <c r="D22" s="9"/>
      <c r="Q22" s="1"/>
      <c r="R22" t="str">
        <f>IF(ABS(C22-C21)&lt;0.00001,1,"")</f>
        <v/>
      </c>
    </row>
    <row r="23" spans="1:18" ht="12.95" customHeight="1" x14ac:dyDescent="0.2">
      <c r="C23" s="9"/>
      <c r="D23" s="9"/>
      <c r="Q23" s="1"/>
    </row>
    <row r="24" spans="1:18" ht="12.95" customHeight="1" x14ac:dyDescent="0.2">
      <c r="C24" s="9"/>
      <c r="D24" s="9"/>
      <c r="Q24" s="1"/>
    </row>
    <row r="25" spans="1:18" ht="12.95" customHeight="1" x14ac:dyDescent="0.2">
      <c r="C25" s="9"/>
      <c r="D25" s="9"/>
      <c r="Q25" s="1"/>
    </row>
    <row r="26" spans="1:18" ht="12.95" customHeight="1" x14ac:dyDescent="0.2">
      <c r="C26" s="9"/>
      <c r="D26" s="9"/>
      <c r="Q26" s="1"/>
    </row>
    <row r="27" spans="1:18" ht="12.95" customHeight="1" x14ac:dyDescent="0.2">
      <c r="C27" s="9"/>
      <c r="D27" s="9"/>
      <c r="Q27" s="1"/>
    </row>
    <row r="28" spans="1:18" ht="12.95" customHeight="1" x14ac:dyDescent="0.2">
      <c r="C28" s="9"/>
      <c r="D28" s="9"/>
      <c r="Q28" s="1"/>
    </row>
    <row r="29" spans="1:18" ht="12.95" customHeight="1" x14ac:dyDescent="0.2">
      <c r="C29" s="9"/>
      <c r="D29" s="9"/>
      <c r="Q29" s="1"/>
    </row>
    <row r="30" spans="1:18" ht="12.95" customHeight="1" x14ac:dyDescent="0.2">
      <c r="C30" s="9"/>
      <c r="D30" s="9"/>
      <c r="Q30" s="1"/>
    </row>
    <row r="31" spans="1:18" ht="12.95" customHeight="1" x14ac:dyDescent="0.2">
      <c r="C31" s="9"/>
      <c r="D31" s="9"/>
      <c r="Q31" s="1"/>
    </row>
    <row r="32" spans="1:18" ht="12.95" customHeight="1" x14ac:dyDescent="0.2">
      <c r="C32" s="9"/>
      <c r="D32" s="9"/>
      <c r="Q32" s="1"/>
    </row>
    <row r="33" spans="3:17" ht="12.95" customHeight="1" x14ac:dyDescent="0.2">
      <c r="C33" s="9"/>
      <c r="D33" s="9"/>
      <c r="Q33" s="1"/>
    </row>
    <row r="34" spans="3:17" ht="12.95" customHeight="1" x14ac:dyDescent="0.2">
      <c r="C34" s="9"/>
      <c r="D34" s="9"/>
    </row>
    <row r="35" spans="3:17" ht="12.95" customHeight="1" x14ac:dyDescent="0.2">
      <c r="C35" s="9"/>
      <c r="D35" s="9"/>
    </row>
    <row r="36" spans="3:17" ht="12.95" customHeight="1" x14ac:dyDescent="0.2">
      <c r="C36" s="9"/>
      <c r="D36" s="9"/>
    </row>
    <row r="37" spans="3:17" ht="12.95" customHeight="1" x14ac:dyDescent="0.2">
      <c r="C37" s="9"/>
      <c r="D37" s="9"/>
    </row>
    <row r="38" spans="3:17" ht="12.95" customHeight="1" x14ac:dyDescent="0.2">
      <c r="C38" s="9"/>
      <c r="D38" s="9"/>
    </row>
    <row r="39" spans="3:17" ht="12.95" customHeight="1" x14ac:dyDescent="0.2">
      <c r="C39" s="9"/>
      <c r="D39" s="9"/>
    </row>
    <row r="40" spans="3:17" ht="12.95" customHeight="1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2024-02-18T06:00:10Z</dcterms:modified>
</cp:coreProperties>
</file>