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C69F605D-8F1E-4575-95D1-9793CDD1DAF9}" xr6:coauthVersionLast="47" xr6:coauthVersionMax="47" xr10:uidLastSave="{00000000-0000-0000-0000-000000000000}"/>
  <bookViews>
    <workbookView xWindow="14730" yWindow="106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E23" i="1"/>
  <c r="F23" i="1"/>
  <c r="G23" i="1"/>
  <c r="K23" i="1"/>
  <c r="Q23" i="1"/>
  <c r="E24" i="1"/>
  <c r="F24" i="1"/>
  <c r="G24" i="1" s="1"/>
  <c r="K24" i="1" s="1"/>
  <c r="Q24" i="1"/>
  <c r="E25" i="1"/>
  <c r="F25" i="1"/>
  <c r="G25" i="1" s="1"/>
  <c r="K25" i="1" s="1"/>
  <c r="Q25" i="1"/>
  <c r="E26" i="1"/>
  <c r="F26" i="1"/>
  <c r="G26" i="1" s="1"/>
  <c r="K26" i="1" s="1"/>
  <c r="Q26" i="1"/>
  <c r="E27" i="1"/>
  <c r="F27" i="1"/>
  <c r="G27" i="1"/>
  <c r="K27" i="1"/>
  <c r="Q27" i="1"/>
  <c r="E28" i="1"/>
  <c r="F28" i="1"/>
  <c r="G28" i="1" s="1"/>
  <c r="K28" i="1" s="1"/>
  <c r="Q28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3" i="1" l="1"/>
  <c r="O27" i="1"/>
  <c r="O22" i="1"/>
  <c r="O26" i="1"/>
  <c r="O24" i="1"/>
  <c r="O28" i="1"/>
  <c r="O2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<sst xmlns="http://schemas.openxmlformats.org/spreadsheetml/2006/main" count="68" uniqueCount="53">
  <si>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</si>
  <si>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</si>
  <si>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</si>
  <si>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</si>
  <si>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</si>
  <si>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</si>
  <si>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</si>
  <si>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</si>
  <si>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</si>
  <si>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</si>
  <si>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</si>
  <si>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</si>
  <si>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</si>
  <si>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</si>
  <si>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</si>
  <si>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</si>
  <si>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</si>
  <si>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</si>
  <si>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</si>
  <si>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</si>
  <si>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</si>
  <si>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</si>
  <si>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</si>
  <si>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</si>
  <si>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</si>
  <si>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</si>
  <si>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</si>
  <si>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</si>
  <si>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</si>
  <si>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</si>
  <si>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</si>
  <si>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</si>
  <si>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</si>
  <si>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</si>
  <si>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</si>
  <si>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</si>
  <si>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</si>
  <si>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</si>
  <si>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</si>
  <si>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</si>
  <si>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</si>
  <si>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</si>
  <si>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</si>
  <si>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</si>
  <si>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</si>
  <si>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[KSK94] RR 7 20 Lyn</t>
  </si>
  <si>
    <t>BAV102 Feb 2025</t>
  </si>
  <si>
    <t>I</t>
  </si>
  <si>
    <t>EW</t>
  </si>
  <si>
    <t>VSX</t>
  </si>
  <si>
    <t>13.40-13.60</t>
  </si>
  <si>
    <t>Mag CV</t>
  </si>
  <si>
    <t>VSX : Detail for [KSK94] RR 7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</si>
</sst>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49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6" fontId="18" fillId="0" borderId="0" xfId="0" applyNumberFormat="1" applyFont="1" applyAlignment="1">
      <alignment horizontal="left" vertical="center" wrapText="1"/>
    </xf>
    <xf numFmtId="166" fontId="18" fillId="0" borderId="0" xfId="0" applyNumberFormat="1" applyFont="1" applyAlignment="1">
      <alignment horizontal="left" vertical="center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[</a:t>
            </a:r>
            <a:r>
              <a:rPr lang="en-AU" sz="1200" b="1" i="0" u="none" strike="noStrike" baseline="0">
                <a:effectLst/>
              </a:rPr>
              <a:t>KSK94] RR 7 20 Lyn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14491.5</c:v>
                </c:pt>
                <c:pt idx="2">
                  <c:v>15316</c:v>
                </c:pt>
                <c:pt idx="3">
                  <c:v>15480</c:v>
                </c:pt>
                <c:pt idx="4">
                  <c:v>15529</c:v>
                </c:pt>
                <c:pt idx="5">
                  <c:v>16140</c:v>
                </c:pt>
                <c:pt idx="6">
                  <c:v>16169.5</c:v>
                </c:pt>
                <c:pt idx="7">
                  <c:v>17057.5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14491.5</c:v>
                </c:pt>
                <c:pt idx="2">
                  <c:v>15316</c:v>
                </c:pt>
                <c:pt idx="3">
                  <c:v>15480</c:v>
                </c:pt>
                <c:pt idx="4">
                  <c:v>15529</c:v>
                </c:pt>
                <c:pt idx="5">
                  <c:v>16140</c:v>
                </c:pt>
                <c:pt idx="6">
                  <c:v>16169.5</c:v>
                </c:pt>
                <c:pt idx="7">
                  <c:v>17057.5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14491.5</c:v>
                </c:pt>
                <c:pt idx="2">
                  <c:v>15316</c:v>
                </c:pt>
                <c:pt idx="3">
                  <c:v>15480</c:v>
                </c:pt>
                <c:pt idx="4">
                  <c:v>15529</c:v>
                </c:pt>
                <c:pt idx="5">
                  <c:v>16140</c:v>
                </c:pt>
                <c:pt idx="6">
                  <c:v>16169.5</c:v>
                </c:pt>
                <c:pt idx="7">
                  <c:v>17057.5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14491.5</c:v>
                </c:pt>
                <c:pt idx="2">
                  <c:v>15316</c:v>
                </c:pt>
                <c:pt idx="3">
                  <c:v>15480</c:v>
                </c:pt>
                <c:pt idx="4">
                  <c:v>15529</c:v>
                </c:pt>
                <c:pt idx="5">
                  <c:v>16140</c:v>
                </c:pt>
                <c:pt idx="6">
                  <c:v>16169.5</c:v>
                </c:pt>
                <c:pt idx="7">
                  <c:v>17057.5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-4.2433499998878688E-2</c:v>
                </c:pt>
                <c:pt idx="2">
                  <c:v>-4.2783999997482169E-2</c:v>
                </c:pt>
                <c:pt idx="3">
                  <c:v>-5.6219999998575076E-2</c:v>
                </c:pt>
                <c:pt idx="4">
                  <c:v>-4.8920999994152226E-2</c:v>
                </c:pt>
                <c:pt idx="5">
                  <c:v>-5.5759999995643739E-2</c:v>
                </c:pt>
                <c:pt idx="6">
                  <c:v>-4.6855499997036532E-2</c:v>
                </c:pt>
                <c:pt idx="7">
                  <c:v>-5.2167499998176936E-2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14491.5</c:v>
                </c:pt>
                <c:pt idx="2">
                  <c:v>15316</c:v>
                </c:pt>
                <c:pt idx="3">
                  <c:v>15480</c:v>
                </c:pt>
                <c:pt idx="4">
                  <c:v>15529</c:v>
                </c:pt>
                <c:pt idx="5">
                  <c:v>16140</c:v>
                </c:pt>
                <c:pt idx="6">
                  <c:v>16169.5</c:v>
                </c:pt>
                <c:pt idx="7">
                  <c:v>17057.5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14491.5</c:v>
                </c:pt>
                <c:pt idx="2">
                  <c:v>15316</c:v>
                </c:pt>
                <c:pt idx="3">
                  <c:v>15480</c:v>
                </c:pt>
                <c:pt idx="4">
                  <c:v>15529</c:v>
                </c:pt>
                <c:pt idx="5">
                  <c:v>16140</c:v>
                </c:pt>
                <c:pt idx="6">
                  <c:v>16169.5</c:v>
                </c:pt>
                <c:pt idx="7">
                  <c:v>17057.5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14491.5</c:v>
                </c:pt>
                <c:pt idx="2">
                  <c:v>15316</c:v>
                </c:pt>
                <c:pt idx="3">
                  <c:v>15480</c:v>
                </c:pt>
                <c:pt idx="4">
                  <c:v>15529</c:v>
                </c:pt>
                <c:pt idx="5">
                  <c:v>16140</c:v>
                </c:pt>
                <c:pt idx="6">
                  <c:v>16169.5</c:v>
                </c:pt>
                <c:pt idx="7">
                  <c:v>17057.5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14491.5</c:v>
                </c:pt>
                <c:pt idx="2">
                  <c:v>15316</c:v>
                </c:pt>
                <c:pt idx="3">
                  <c:v>15480</c:v>
                </c:pt>
                <c:pt idx="4">
                  <c:v>15529</c:v>
                </c:pt>
                <c:pt idx="5">
                  <c:v>16140</c:v>
                </c:pt>
                <c:pt idx="6">
                  <c:v>16169.5</c:v>
                </c:pt>
                <c:pt idx="7">
                  <c:v>17057.5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1.6317658664046636E-4</c:v>
                </c:pt>
                <c:pt idx="1">
                  <c:v>-4.5402043568843621E-2</c:v>
                </c:pt>
                <c:pt idx="2">
                  <c:v>-4.7994495973232167E-2</c:v>
                </c:pt>
                <c:pt idx="3">
                  <c:v>-4.8510156609156634E-2</c:v>
                </c:pt>
                <c:pt idx="4">
                  <c:v>-4.866422594549992E-2</c:v>
                </c:pt>
                <c:pt idx="5">
                  <c:v>-5.0585376241535578E-2</c:v>
                </c:pt>
                <c:pt idx="6">
                  <c:v>-5.0678132270558576E-2</c:v>
                </c:pt>
                <c:pt idx="7">
                  <c:v>-5.3470245957759337E-2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14491.5</c:v>
                      </c:pt>
                      <c:pt idx="2">
                        <c:v>15316</c:v>
                      </c:pt>
                      <c:pt idx="3">
                        <c:v>15480</c:v>
                      </c:pt>
                      <c:pt idx="4">
                        <c:v>15529</c:v>
                      </c:pt>
                      <c:pt idx="5">
                        <c:v>16140</c:v>
                      </c:pt>
                      <c:pt idx="6">
                        <c:v>16169.5</c:v>
                      </c:pt>
                      <c:pt idx="7">
                        <c:v>17057.5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0" i="0" u="none" strike="noStrike" baseline="0">
                <a:effectLst/>
              </a:rPr>
              <a:t>[</a:t>
            </a:r>
            <a:r>
              <a:rPr lang="en-AU" sz="1200" b="1" i="0" u="none" strike="noStrike" baseline="0">
                <a:effectLst/>
              </a:rPr>
              <a:t>KSK94] RR 7 20 Lyn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14491.5</c:v>
                </c:pt>
                <c:pt idx="2">
                  <c:v>15316</c:v>
                </c:pt>
                <c:pt idx="3">
                  <c:v>15480</c:v>
                </c:pt>
                <c:pt idx="4">
                  <c:v>15529</c:v>
                </c:pt>
                <c:pt idx="5">
                  <c:v>16140</c:v>
                </c:pt>
                <c:pt idx="6">
                  <c:v>16169.5</c:v>
                </c:pt>
                <c:pt idx="7">
                  <c:v>17057.5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14491.5</c:v>
                </c:pt>
                <c:pt idx="2">
                  <c:v>15316</c:v>
                </c:pt>
                <c:pt idx="3">
                  <c:v>15480</c:v>
                </c:pt>
                <c:pt idx="4">
                  <c:v>15529</c:v>
                </c:pt>
                <c:pt idx="5">
                  <c:v>16140</c:v>
                </c:pt>
                <c:pt idx="6">
                  <c:v>16169.5</c:v>
                </c:pt>
                <c:pt idx="7">
                  <c:v>17057.5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14491.5</c:v>
                </c:pt>
                <c:pt idx="2">
                  <c:v>15316</c:v>
                </c:pt>
                <c:pt idx="3">
                  <c:v>15480</c:v>
                </c:pt>
                <c:pt idx="4">
                  <c:v>15529</c:v>
                </c:pt>
                <c:pt idx="5">
                  <c:v>16140</c:v>
                </c:pt>
                <c:pt idx="6">
                  <c:v>16169.5</c:v>
                </c:pt>
                <c:pt idx="7">
                  <c:v>17057.5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14491.5</c:v>
                </c:pt>
                <c:pt idx="2">
                  <c:v>15316</c:v>
                </c:pt>
                <c:pt idx="3">
                  <c:v>15480</c:v>
                </c:pt>
                <c:pt idx="4">
                  <c:v>15529</c:v>
                </c:pt>
                <c:pt idx="5">
                  <c:v>16140</c:v>
                </c:pt>
                <c:pt idx="6">
                  <c:v>16169.5</c:v>
                </c:pt>
                <c:pt idx="7">
                  <c:v>17057.5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-4.2433499998878688E-2</c:v>
                </c:pt>
                <c:pt idx="2">
                  <c:v>-4.2783999997482169E-2</c:v>
                </c:pt>
                <c:pt idx="3">
                  <c:v>-5.6219999998575076E-2</c:v>
                </c:pt>
                <c:pt idx="4">
                  <c:v>-4.8920999994152226E-2</c:v>
                </c:pt>
                <c:pt idx="5">
                  <c:v>-5.5759999995643739E-2</c:v>
                </c:pt>
                <c:pt idx="6">
                  <c:v>-4.6855499997036532E-2</c:v>
                </c:pt>
                <c:pt idx="7">
                  <c:v>-5.2167499998176936E-2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14491.5</c:v>
                </c:pt>
                <c:pt idx="2">
                  <c:v>15316</c:v>
                </c:pt>
                <c:pt idx="3">
                  <c:v>15480</c:v>
                </c:pt>
                <c:pt idx="4">
                  <c:v>15529</c:v>
                </c:pt>
                <c:pt idx="5">
                  <c:v>16140</c:v>
                </c:pt>
                <c:pt idx="6">
                  <c:v>16169.5</c:v>
                </c:pt>
                <c:pt idx="7">
                  <c:v>17057.5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14491.5</c:v>
                </c:pt>
                <c:pt idx="2">
                  <c:v>15316</c:v>
                </c:pt>
                <c:pt idx="3">
                  <c:v>15480</c:v>
                </c:pt>
                <c:pt idx="4">
                  <c:v>15529</c:v>
                </c:pt>
                <c:pt idx="5">
                  <c:v>16140</c:v>
                </c:pt>
                <c:pt idx="6">
                  <c:v>16169.5</c:v>
                </c:pt>
                <c:pt idx="7">
                  <c:v>17057.5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4.8999999999999998E-3</c:v>
                  </c:pt>
                  <c:pt idx="2">
                    <c:v>3.5000000000000001E-3</c:v>
                  </c:pt>
                  <c:pt idx="3">
                    <c:v>4.8999999999999998E-3</c:v>
                  </c:pt>
                  <c:pt idx="4">
                    <c:v>4.8999999999999998E-3</c:v>
                  </c:pt>
                  <c:pt idx="5">
                    <c:v>4.8999999999999998E-3</c:v>
                  </c:pt>
                  <c:pt idx="6">
                    <c:v>4.8999999999999998E-3</c:v>
                  </c:pt>
                  <c:pt idx="7">
                    <c:v>4.8999999999999998E-3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14491.5</c:v>
                </c:pt>
                <c:pt idx="2">
                  <c:v>15316</c:v>
                </c:pt>
                <c:pt idx="3">
                  <c:v>15480</c:v>
                </c:pt>
                <c:pt idx="4">
                  <c:v>15529</c:v>
                </c:pt>
                <c:pt idx="5">
                  <c:v>16140</c:v>
                </c:pt>
                <c:pt idx="6">
                  <c:v>16169.5</c:v>
                </c:pt>
                <c:pt idx="7">
                  <c:v>17057.5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14491.5</c:v>
                </c:pt>
                <c:pt idx="2">
                  <c:v>15316</c:v>
                </c:pt>
                <c:pt idx="3">
                  <c:v>15480</c:v>
                </c:pt>
                <c:pt idx="4">
                  <c:v>15529</c:v>
                </c:pt>
                <c:pt idx="5">
                  <c:v>16140</c:v>
                </c:pt>
                <c:pt idx="6">
                  <c:v>16169.5</c:v>
                </c:pt>
                <c:pt idx="7">
                  <c:v>17057.5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1.6317658664046636E-4</c:v>
                </c:pt>
                <c:pt idx="1">
                  <c:v>-4.5402043568843621E-2</c:v>
                </c:pt>
                <c:pt idx="2">
                  <c:v>-4.7994495973232167E-2</c:v>
                </c:pt>
                <c:pt idx="3">
                  <c:v>-4.8510156609156634E-2</c:v>
                </c:pt>
                <c:pt idx="4">
                  <c:v>-4.866422594549992E-2</c:v>
                </c:pt>
                <c:pt idx="5">
                  <c:v>-5.0585376241535578E-2</c:v>
                </c:pt>
                <c:pt idx="6">
                  <c:v>-5.0678132270558576E-2</c:v>
                </c:pt>
                <c:pt idx="7">
                  <c:v>-5.3470245957759337E-2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14491.5</c:v>
                </c:pt>
                <c:pt idx="2">
                  <c:v>15316</c:v>
                </c:pt>
                <c:pt idx="3">
                  <c:v>15480</c:v>
                </c:pt>
                <c:pt idx="4">
                  <c:v>15529</c:v>
                </c:pt>
                <c:pt idx="5">
                  <c:v>16140</c:v>
                </c:pt>
                <c:pt idx="6">
                  <c:v>16169.5</c:v>
                </c:pt>
                <c:pt idx="7">
                  <c:v>17057.5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  <c:min val="1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2781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6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D2" s="48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53712.57</v>
      </c>
      <c r="D7" s="13" t="s">
        <v>49</v>
      </c>
    </row>
    <row r="8" spans="1:15" ht="12.95" customHeight="1" x14ac:dyDescent="0.2">
      <c r="A8" s="20" t="s">
        <v>3</v>
      </c>
      <c r="C8" s="28">
        <v>0.40774899999999997</v>
      </c>
      <c r="D8" s="22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1.6317658664046636E-4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-3.1442721702711303E-6</v>
      </c>
      <c r="D12" s="21"/>
      <c r="E12" s="35" t="s">
        <v>51</v>
      </c>
      <c r="F12" s="36" t="s">
        <v>50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60838.791746412033</v>
      </c>
    </row>
    <row r="15" spans="1:15" ht="12.95" customHeight="1" x14ac:dyDescent="0.2">
      <c r="A15" s="17" t="s">
        <v>17</v>
      </c>
      <c r="C15" s="18">
        <f ca="1">(C7+C11)+(C8+C12)*INT(MAX(F21:F3533))</f>
        <v>60667.491224326179</v>
      </c>
      <c r="E15" s="37" t="s">
        <v>33</v>
      </c>
      <c r="F15" s="39">
        <f ca="1">ROUND(2*(F14-$C$7)/$C$8,0)/2+F13</f>
        <v>17478</v>
      </c>
    </row>
    <row r="16" spans="1:15" ht="12.95" customHeight="1" x14ac:dyDescent="0.2">
      <c r="A16" s="17" t="s">
        <v>4</v>
      </c>
      <c r="C16" s="18">
        <f ca="1">+C8+C12</f>
        <v>0.40774585572782968</v>
      </c>
      <c r="E16" s="37" t="s">
        <v>34</v>
      </c>
      <c r="F16" s="39">
        <f ca="1">ROUND(2*(F14-$C$15)/$C$16,0)/2+F13</f>
        <v>421</v>
      </c>
    </row>
    <row r="17" spans="1:21" ht="12.95" customHeight="1" thickBot="1" x14ac:dyDescent="0.25">
      <c r="A17" s="16" t="s">
        <v>27</v>
      </c>
      <c r="C17" s="20">
        <f>COUNT(C21:C2191)</f>
        <v>8</v>
      </c>
      <c r="E17" s="37" t="s">
        <v>43</v>
      </c>
      <c r="F17" s="40">
        <f ca="1">+$C$15+$C$16*$F$16-15018.5-$C$5/24</f>
        <v>45821.048062920934</v>
      </c>
    </row>
    <row r="18" spans="1:21" ht="12.95" customHeight="1" thickTop="1" thickBot="1" x14ac:dyDescent="0.25">
      <c r="A18" s="17" t="s">
        <v>5</v>
      </c>
      <c r="C18" s="24">
        <f ca="1">+C15</f>
        <v>60667.491224326179</v>
      </c>
      <c r="D18" s="25">
        <f ca="1">+C16</f>
        <v>0.40774585572782968</v>
      </c>
      <c r="E18" s="42" t="s">
        <v>44</v>
      </c>
      <c r="F18" s="41">
        <f ca="1">+($C$15+$C$16*$F$16)-($C$16/2)-15018.5-$C$5/24</f>
        <v>45820.844189993069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53712.57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1.6317658664046636E-4</v>
      </c>
      <c r="Q21" s="26">
        <f>+C21-15018.5</f>
        <v>38694.07</v>
      </c>
    </row>
    <row r="22" spans="1:21" ht="12.95" customHeight="1" x14ac:dyDescent="0.2">
      <c r="A22" s="45" t="s">
        <v>46</v>
      </c>
      <c r="B22" s="44" t="s">
        <v>47</v>
      </c>
      <c r="C22" s="46">
        <v>59621.422200000001</v>
      </c>
      <c r="D22" s="45">
        <v>4.8999999999999998E-3</v>
      </c>
      <c r="E22" s="20">
        <f t="shared" ref="E22:E28" si="0">+(C22-C$7)/C$8</f>
        <v>14491.395932301493</v>
      </c>
      <c r="F22" s="20">
        <f t="shared" ref="F22:F28" si="1">ROUND(2*E22,0)/2</f>
        <v>14491.5</v>
      </c>
      <c r="G22" s="20">
        <f t="shared" ref="G22:G28" si="2">+C22-(C$7+F22*C$8)</f>
        <v>-4.2433499998878688E-2</v>
      </c>
      <c r="K22" s="20">
        <f t="shared" ref="K22:K28" si="3">+G22</f>
        <v>-4.2433499998878688E-2</v>
      </c>
      <c r="O22" s="20">
        <f t="shared" ref="O22:O28" ca="1" si="4">+C$11+C$12*$F22</f>
        <v>-4.5402043568843621E-2</v>
      </c>
      <c r="Q22" s="26">
        <f t="shared" ref="Q22:Q28" si="5">+C22-15018.5</f>
        <v>44602.922200000001</v>
      </c>
    </row>
    <row r="23" spans="1:21" ht="12.95" customHeight="1" x14ac:dyDescent="0.2">
      <c r="A23" s="45" t="s">
        <v>46</v>
      </c>
      <c r="B23" s="44" t="s">
        <v>47</v>
      </c>
      <c r="C23" s="46">
        <v>59957.6109</v>
      </c>
      <c r="D23" s="45">
        <v>3.5000000000000001E-3</v>
      </c>
      <c r="E23" s="20">
        <f t="shared" si="0"/>
        <v>15315.895072704041</v>
      </c>
      <c r="F23" s="20">
        <f t="shared" si="1"/>
        <v>15316</v>
      </c>
      <c r="G23" s="20">
        <f t="shared" si="2"/>
        <v>-4.2783999997482169E-2</v>
      </c>
      <c r="K23" s="20">
        <f t="shared" si="3"/>
        <v>-4.2783999997482169E-2</v>
      </c>
      <c r="O23" s="20">
        <f t="shared" ca="1" si="4"/>
        <v>-4.7994495973232167E-2</v>
      </c>
      <c r="Q23" s="26">
        <f t="shared" si="5"/>
        <v>44939.1109</v>
      </c>
    </row>
    <row r="24" spans="1:21" ht="12.95" customHeight="1" x14ac:dyDescent="0.2">
      <c r="A24" s="43" t="s">
        <v>46</v>
      </c>
      <c r="B24" s="44" t="s">
        <v>47</v>
      </c>
      <c r="C24" s="47">
        <v>60024.4683</v>
      </c>
      <c r="D24" s="45">
        <v>4.8999999999999998E-3</v>
      </c>
      <c r="E24" s="20">
        <f t="shared" si="0"/>
        <v>15479.862121059772</v>
      </c>
      <c r="F24" s="20">
        <f t="shared" si="1"/>
        <v>15480</v>
      </c>
      <c r="G24" s="20">
        <f t="shared" si="2"/>
        <v>-5.6219999998575076E-2</v>
      </c>
      <c r="K24" s="20">
        <f t="shared" si="3"/>
        <v>-5.6219999998575076E-2</v>
      </c>
      <c r="O24" s="20">
        <f t="shared" ca="1" si="4"/>
        <v>-4.8510156609156634E-2</v>
      </c>
      <c r="Q24" s="26">
        <f t="shared" si="5"/>
        <v>45005.9683</v>
      </c>
    </row>
    <row r="25" spans="1:21" ht="12.95" customHeight="1" x14ac:dyDescent="0.2">
      <c r="A25" s="45" t="s">
        <v>46</v>
      </c>
      <c r="B25" s="44" t="s">
        <v>47</v>
      </c>
      <c r="C25" s="46">
        <v>60044.455300000001</v>
      </c>
      <c r="D25" s="45">
        <v>4.8999999999999998E-3</v>
      </c>
      <c r="E25" s="20">
        <f t="shared" si="0"/>
        <v>15528.880021778108</v>
      </c>
      <c r="F25" s="20">
        <f t="shared" si="1"/>
        <v>15529</v>
      </c>
      <c r="G25" s="20">
        <f t="shared" si="2"/>
        <v>-4.8920999994152226E-2</v>
      </c>
      <c r="K25" s="20">
        <f t="shared" si="3"/>
        <v>-4.8920999994152226E-2</v>
      </c>
      <c r="O25" s="20">
        <f t="shared" ca="1" si="4"/>
        <v>-4.866422594549992E-2</v>
      </c>
      <c r="Q25" s="26">
        <f t="shared" si="5"/>
        <v>45025.955300000001</v>
      </c>
    </row>
    <row r="26" spans="1:21" ht="12.95" customHeight="1" x14ac:dyDescent="0.2">
      <c r="A26" s="45" t="s">
        <v>46</v>
      </c>
      <c r="B26" s="44" t="s">
        <v>47</v>
      </c>
      <c r="C26" s="46">
        <v>60293.583100000003</v>
      </c>
      <c r="D26" s="45">
        <v>4.8999999999999998E-3</v>
      </c>
      <c r="E26" s="20">
        <f t="shared" si="0"/>
        <v>16139.863249204791</v>
      </c>
      <c r="F26" s="20">
        <f t="shared" si="1"/>
        <v>16140</v>
      </c>
      <c r="G26" s="20">
        <f t="shared" si="2"/>
        <v>-5.5759999995643739E-2</v>
      </c>
      <c r="K26" s="20">
        <f t="shared" si="3"/>
        <v>-5.5759999995643739E-2</v>
      </c>
      <c r="O26" s="20">
        <f t="shared" ca="1" si="4"/>
        <v>-5.0585376241535578E-2</v>
      </c>
      <c r="Q26" s="26">
        <f t="shared" si="5"/>
        <v>45275.083100000003</v>
      </c>
    </row>
    <row r="27" spans="1:21" ht="12.95" customHeight="1" x14ac:dyDescent="0.2">
      <c r="A27" s="45" t="s">
        <v>46</v>
      </c>
      <c r="B27" s="44" t="s">
        <v>47</v>
      </c>
      <c r="C27" s="46">
        <v>60305.620600000002</v>
      </c>
      <c r="D27" s="45">
        <v>4.8999999999999998E-3</v>
      </c>
      <c r="E27" s="20">
        <f t="shared" si="0"/>
        <v>16169.385087394458</v>
      </c>
      <c r="F27" s="20">
        <f t="shared" si="1"/>
        <v>16169.5</v>
      </c>
      <c r="G27" s="20">
        <f t="shared" si="2"/>
        <v>-4.6855499997036532E-2</v>
      </c>
      <c r="K27" s="20">
        <f t="shared" si="3"/>
        <v>-4.6855499997036532E-2</v>
      </c>
      <c r="O27" s="20">
        <f t="shared" ca="1" si="4"/>
        <v>-5.0678132270558576E-2</v>
      </c>
      <c r="Q27" s="26">
        <f t="shared" si="5"/>
        <v>45287.120600000002</v>
      </c>
    </row>
    <row r="28" spans="1:21" ht="12.95" customHeight="1" x14ac:dyDescent="0.2">
      <c r="A28" s="45" t="s">
        <v>46</v>
      </c>
      <c r="B28" s="44" t="s">
        <v>47</v>
      </c>
      <c r="C28" s="46">
        <v>60667.696400000001</v>
      </c>
      <c r="D28" s="45">
        <v>4.8999999999999998E-3</v>
      </c>
      <c r="E28" s="20">
        <f t="shared" si="0"/>
        <v>17057.372059772068</v>
      </c>
      <c r="F28" s="20">
        <f t="shared" si="1"/>
        <v>17057.5</v>
      </c>
      <c r="G28" s="20">
        <f t="shared" si="2"/>
        <v>-5.2167499998176936E-2</v>
      </c>
      <c r="K28" s="20">
        <f t="shared" si="3"/>
        <v>-5.2167499998176936E-2</v>
      </c>
      <c r="O28" s="20">
        <f t="shared" ca="1" si="4"/>
        <v>-5.3470245957759337E-2</v>
      </c>
      <c r="Q28" s="26">
        <f t="shared" si="5"/>
        <v>45649.196400000001</v>
      </c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278131" xr:uid="{F25D520A-DCA4-4CDC-8C35-3077BDE456D2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2025-06-12T07:00:06Z</dcterms:modified>
</cp:coreProperties>
</file>