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ABF226-8F59-435E-BD5D-84943DCF6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<sst xmlns="http://schemas.openxmlformats.org/spreadsheetml/2006/main" count="52" uniqueCount="49">
  <si>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</si>
  <si>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</si>
  <si>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</si>
  <si>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</si>
  <si>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</si>
  <si>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</si>
  <si>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</si>
  <si>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</si>
  <si>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</si>
  <si>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</si>
  <si>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</si>
  <si>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</si>
  <si>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</si>
  <si>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</si>
  <si>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</si>
  <si>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</si>
  <si>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</si>
  <si>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</si>
  <si>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</si>
  <si>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</si>
  <si>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</si>
  <si>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</si>
  <si>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</si>
  <si>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</si>
  <si>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</si>
  <si>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</si>
  <si>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</si>
  <si>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</si>
  <si>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</si>
  <si>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</si>
  <si>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</si>
  <si>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</si>
  <si>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</si>
  <si>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</si>
  <si>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</si>
  <si>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</si>
  <si>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</si>
  <si>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</si>
  <si>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</si>
  <si>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</si>
  <si>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</si>
  <si>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</si>
  <si>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</si>
  <si>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</si>
  <si>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LZ Lyn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</si>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</sst>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-4.3975999942631461E-3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-4.3975999942631461E-3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5">
        <v>57489.735999999997</v>
      </c>
      <c r="D7" s="24" t="s">
        <v>46</v>
      </c>
    </row>
    <row r="8" spans="1:15" s="14" customFormat="1" ht="12.95" customHeight="1" x14ac:dyDescent="0.2">
      <c r="A8" s="14" t="s">
        <v>3</v>
      </c>
      <c r="C8" s="45">
        <v>0.90613129999999997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0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-2.2528688495200545E-6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59258.499900000003</v>
      </c>
      <c r="E15" s="30" t="s">
        <v>30</v>
      </c>
      <c r="F15" s="34">
        <f ca="1">NOW()+15018.5+$C$5/24</f>
        <v>60358.827322916666</v>
      </c>
    </row>
    <row r="16" spans="1:15" s="14" customFormat="1" ht="12.95" customHeight="1" x14ac:dyDescent="0.2">
      <c r="A16" s="18" t="s">
        <v>4</v>
      </c>
      <c r="C16" s="34">
        <f ca="1">+C8+C12</f>
        <v>0.9061290471311505</v>
      </c>
      <c r="E16" s="30" t="s">
        <v>35</v>
      </c>
      <c r="F16" s="35">
        <f ca="1">ROUND(2*(F15-$C$7)/$C$8,0)/2+F14</f>
        <v>3167.5</v>
      </c>
    </row>
    <row r="17" spans="1:21" s="14" customFormat="1" ht="12.95" customHeight="1" thickBot="1" x14ac:dyDescent="0.25">
      <c r="A17" s="30" t="s">
        <v>27</v>
      </c>
      <c r="C17" s="14">
        <f>COUNT(C21:C2191)</f>
        <v>2</v>
      </c>
      <c r="E17" s="30" t="s">
        <v>36</v>
      </c>
      <c r="F17" s="28">
        <f ca="1">ROUND(2*(F15-$C$15)/$C$16,0)/2+F14</f>
        <v>1215.5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59258.499900000003</v>
      </c>
      <c r="D18" s="37">
        <f ca="1">+C16</f>
        <v>0.9061290471311505</v>
      </c>
      <c r="E18" s="30" t="s">
        <v>31</v>
      </c>
      <c r="F18" s="38">
        <f ca="1">+$C$15+$C$16*F17-15018.5-$C$5/24</f>
        <v>45341.795590121248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>
        <v>57489.735999999997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3">
        <f>+C21-15018.5</f>
        <v>42471.235999999997</v>
      </c>
    </row>
    <row r="22" spans="1:21" s="14" customFormat="1" ht="12.95" customHeight="1" x14ac:dyDescent="0.2">
      <c r="A22" s="12" t="s">
        <v>47</v>
      </c>
      <c r="B22" s="13" t="s">
        <v>48</v>
      </c>
      <c r="C22" s="46">
        <v>59258.499900000003</v>
      </c>
      <c r="D22" s="47">
        <v>5.9999999999999995E-4</v>
      </c>
      <c r="E22" s="14">
        <f>+(C22-C$7)/C$8</f>
        <v>1951.9951468402046</v>
      </c>
      <c r="F22" s="14">
        <f>ROUND(2*E22,0)/2</f>
        <v>1952</v>
      </c>
      <c r="G22" s="14">
        <f>+C22-(C$7+F22*C$8)</f>
        <v>-4.3975999942631461E-3</v>
      </c>
      <c r="K22" s="14">
        <f>+G22</f>
        <v>-4.3975999942631461E-3</v>
      </c>
      <c r="O22" s="14">
        <f ca="1">+C$11+C$12*$F22</f>
        <v>-4.3975999942631461E-3</v>
      </c>
      <c r="Q22" s="43">
        <f>+C22-15018.5</f>
        <v>44239.999900000003</v>
      </c>
    </row>
    <row r="23" spans="1:21" s="14" customFormat="1" ht="12.95" customHeight="1" x14ac:dyDescent="0.2">
      <c r="C23" s="23"/>
      <c r="D23" s="23"/>
      <c r="Q23" s="44"/>
    </row>
    <row r="24" spans="1:21" s="14" customFormat="1" ht="12.95" customHeight="1" x14ac:dyDescent="0.2">
      <c r="C24" s="23"/>
      <c r="D24" s="23"/>
      <c r="Q24" s="44"/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s="14" customFormat="1" ht="12.95" customHeight="1" x14ac:dyDescent="0.2">
      <c r="C39" s="23"/>
      <c r="D39" s="23"/>
    </row>
    <row r="40" spans="3:17" s="14" customFormat="1" ht="12.95" customHeight="1" x14ac:dyDescent="0.2">
      <c r="C40" s="23"/>
      <c r="D40" s="23"/>
    </row>
    <row r="41" spans="3:17" s="14" customFormat="1" ht="12.95" customHeight="1" x14ac:dyDescent="0.2">
      <c r="C41" s="23"/>
      <c r="D41" s="23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2024-02-18T06:51:20Z</dcterms:modified>
</cp:coreProperties>
</file>