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7FD7F6-E3DE-419E-B1D0-236B866C2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D9" i="1"/>
  <c r="C9" i="1"/>
  <c r="C21" i="1"/>
  <c r="E21" i="1"/>
  <c r="F21" i="1" s="1"/>
  <c r="G21" i="1" s="1"/>
  <c r="K21" i="1" s="1"/>
  <c r="E22" i="1"/>
  <c r="F22" i="1"/>
  <c r="G22" i="1" s="1"/>
  <c r="K22" i="1" s="1"/>
  <c r="Q23" i="1"/>
  <c r="Q22" i="1"/>
  <c r="F16" i="1"/>
  <c r="F17" i="1" s="1"/>
  <c r="Q21" i="1"/>
  <c r="C17" i="1"/>
  <c r="C12" i="1"/>
  <c r="C11" i="1"/>
  <c r="C16" i="1" l="1"/>
  <c r="D18" i="1" s="1"/>
  <c r="C15" i="1"/>
  <c r="O23" i="1"/>
  <c r="O21" i="1"/>
  <c r="O22" i="1"/>
  <c r="F18" i="1" l="1"/>
  <c r="F19" i="1" s="1"/>
  <c r="C18" i="1"/>
</calcChain>
</file>

<file path=xl/sharedStrings.xml><?xml version="1.0" encoding="utf-8"?>
<sst xmlns="http://schemas.openxmlformats.org/spreadsheetml/2006/main" count="53" uniqueCount="48">
  <si>
    <t>JAVSO..46…79 (2018)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</si>
  <si>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</si>
  <si>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</si>
  <si>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</si>
  <si>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</si>
  <si>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</si>
  <si>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</si>
  <si>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</si>
  <si>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</si>
  <si>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</si>
  <si>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</si>
  <si>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</si>
  <si>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</si>
  <si>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</si>
  <si>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</si>
  <si>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</si>
  <si>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</si>
  <si>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</si>
  <si>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</si>
  <si>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</si>
  <si>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</si>
  <si>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</si>
  <si>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</si>
  <si>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</si>
  <si>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</si>
  <si>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</si>
  <si>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</si>
  <si>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</si>
  <si>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</si>
  <si>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</si>
  <si>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</si>
  <si>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</si>
  <si>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</si>
  <si>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</si>
  <si>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</si>
  <si>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</si>
  <si>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</si>
  <si>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</si>
  <si>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</si>
  <si>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</si>
  <si>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</si>
  <si>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</si>
  <si>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</si>
  <si>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EV Lyr / na</t>
  </si>
  <si>
    <t>EA</t>
  </si>
  <si>
    <t>IBVS 5992</t>
  </si>
  <si>
    <t>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</si>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</sst>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A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Lyr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6-4982-9CAE-F083E6E28D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C6-4982-9CAE-F083E6E28D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C6-4982-9CAE-F083E6E28D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-4.1800000035436824E-3</c:v>
                </c:pt>
                <c:pt idx="2">
                  <c:v>1.4999999984866008E-3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C6-4982-9CAE-F083E6E28D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C6-4982-9CAE-F083E6E28D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C6-4982-9CAE-F083E6E28D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C6-4982-9CAE-F083E6E28D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-2.1020656142050494E-3</c:v>
                </c:pt>
                <c:pt idx="1">
                  <c:v>-1.3761397920152424E-3</c:v>
                </c:pt>
                <c:pt idx="2">
                  <c:v>7.9820540116321047E-4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C6-4982-9CAE-F083E6E28D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C6-4982-9CAE-F083E6E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5520"/>
        <c:axId val="1"/>
      </c:scatterChart>
      <c:valAx>
        <c:axId val="44671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5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5A41C8-F58F-C511-4FC2-FB0CE6CB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6" customFormat="1" ht="12.95" customHeight="1" x14ac:dyDescent="0.2">
      <c r="A2" s="6" t="s">
        <v>30</v>
      </c>
      <c r="B2" s="6" t="s">
        <v>44</v>
      </c>
      <c r="C2" s="7"/>
      <c r="D2" s="7"/>
    </row>
    <row r="3" spans="1:6" s="6" customFormat="1" ht="12.95" customHeight="1" thickBot="1" x14ac:dyDescent="0.25"/>
    <row r="4" spans="1:6" s="6" customFormat="1" ht="12.95" customHeight="1" thickTop="1" thickBot="1" x14ac:dyDescent="0.25">
      <c r="A4" s="8" t="s">
        <v>7</v>
      </c>
      <c r="C4" s="9" t="s">
        <v>41</v>
      </c>
      <c r="D4" s="10" t="s">
        <v>41</v>
      </c>
    </row>
    <row r="5" spans="1:6" s="6" customFormat="1" ht="12.95" customHeight="1" thickTop="1" x14ac:dyDescent="0.2">
      <c r="A5" s="11" t="s">
        <v>32</v>
      </c>
      <c r="C5" s="12">
        <v>-9.5</v>
      </c>
      <c r="D5" s="6" t="s">
        <v>33</v>
      </c>
    </row>
    <row r="6" spans="1:6" s="6" customFormat="1" ht="12.95" customHeight="1" x14ac:dyDescent="0.2">
      <c r="A6" s="8" t="s">
        <v>8</v>
      </c>
    </row>
    <row r="7" spans="1:6" s="6" customFormat="1" ht="12.95" customHeight="1" x14ac:dyDescent="0.2">
      <c r="A7" s="6" t="s">
        <v>9</v>
      </c>
      <c r="C7" s="33">
        <v>54953.842600000004</v>
      </c>
      <c r="D7" s="14" t="s">
        <v>42</v>
      </c>
    </row>
    <row r="8" spans="1:6" s="6" customFormat="1" ht="12.95" customHeight="1" x14ac:dyDescent="0.2">
      <c r="A8" s="6" t="s">
        <v>10</v>
      </c>
      <c r="C8" s="33">
        <v>0.91847999999999996</v>
      </c>
      <c r="D8" s="14" t="s">
        <v>42</v>
      </c>
    </row>
    <row r="9" spans="1:6" s="6" customFormat="1" ht="12.95" customHeight="1" x14ac:dyDescent="0.2">
      <c r="A9" s="15" t="s">
        <v>36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6" s="6" customFormat="1" ht="12.95" customHeight="1" thickBot="1" x14ac:dyDescent="0.25">
      <c r="C10" s="19" t="s">
        <v>26</v>
      </c>
      <c r="D10" s="19" t="s">
        <v>27</v>
      </c>
    </row>
    <row r="11" spans="1:6" s="6" customFormat="1" ht="12.95" customHeight="1" x14ac:dyDescent="0.2">
      <c r="A11" s="6" t="s">
        <v>22</v>
      </c>
      <c r="C11" s="18">
        <f ca="1">INTERCEPT(INDIRECT($D$9):G991,INDIRECT($C$9):F991)</f>
        <v>-2.1020656142050494E-3</v>
      </c>
      <c r="D11" s="7"/>
    </row>
    <row r="12" spans="1:6" s="6" customFormat="1" ht="12.95" customHeight="1" x14ac:dyDescent="0.2">
      <c r="A12" s="6" t="s">
        <v>23</v>
      </c>
      <c r="C12" s="18">
        <f ca="1">SLOPE(INDIRECT($D$9):G991,INDIRECT($C$9):F991)</f>
        <v>8.5806834774208868E-7</v>
      </c>
      <c r="D12" s="7"/>
    </row>
    <row r="13" spans="1:6" s="6" customFormat="1" ht="12.95" customHeight="1" x14ac:dyDescent="0.2">
      <c r="A13" s="6" t="s">
        <v>25</v>
      </c>
      <c r="C13" s="7" t="s">
        <v>20</v>
      </c>
    </row>
    <row r="14" spans="1:6" s="6" customFormat="1" ht="12.95" customHeight="1" x14ac:dyDescent="0.2"/>
    <row r="15" spans="1:6" s="6" customFormat="1" ht="12.95" customHeight="1" x14ac:dyDescent="0.2">
      <c r="A15" s="20" t="s">
        <v>24</v>
      </c>
      <c r="C15" s="21">
        <f ca="1">(C7+C11)+(C8+C12)*INT(MAX(F21:F3532))</f>
        <v>58058.305798205409</v>
      </c>
      <c r="E15" s="22" t="s">
        <v>38</v>
      </c>
      <c r="F15" s="12">
        <v>1</v>
      </c>
    </row>
    <row r="16" spans="1:6" s="6" customFormat="1" ht="12.95" customHeight="1" x14ac:dyDescent="0.2">
      <c r="A16" s="8" t="s">
        <v>11</v>
      </c>
      <c r="C16" s="23">
        <f ca="1">+C8+C12</f>
        <v>0.91848085806834767</v>
      </c>
      <c r="E16" s="22" t="s">
        <v>34</v>
      </c>
      <c r="F16" s="24">
        <f ca="1">NOW()+15018.5+$C$5/24</f>
        <v>60359.680358564816</v>
      </c>
    </row>
    <row r="17" spans="1:21" s="6" customFormat="1" ht="12.95" customHeight="1" thickBot="1" x14ac:dyDescent="0.25">
      <c r="A17" s="22" t="s">
        <v>31</v>
      </c>
      <c r="C17" s="6">
        <f>COUNT(C21:C2190)</f>
        <v>3</v>
      </c>
      <c r="E17" s="22" t="s">
        <v>39</v>
      </c>
      <c r="F17" s="24">
        <f ca="1">ROUND(2*(F16-$C$7)/$C$8,0)/2+F15</f>
        <v>5886.5</v>
      </c>
    </row>
    <row r="18" spans="1:21" s="6" customFormat="1" ht="12.95" customHeight="1" thickTop="1" thickBot="1" x14ac:dyDescent="0.25">
      <c r="A18" s="8" t="s">
        <v>12</v>
      </c>
      <c r="C18" s="25">
        <f ca="1">+C15</f>
        <v>58058.305798205409</v>
      </c>
      <c r="D18" s="26">
        <f ca="1">+C16</f>
        <v>0.91848085806834767</v>
      </c>
      <c r="E18" s="22" t="s">
        <v>40</v>
      </c>
      <c r="F18" s="18">
        <f ca="1">ROUND(2*(F16-$C$15)/$C$16,0)/2+F15</f>
        <v>2506.5</v>
      </c>
    </row>
    <row r="19" spans="1:21" s="6" customFormat="1" ht="12.95" customHeight="1" thickTop="1" x14ac:dyDescent="0.2">
      <c r="E19" s="22" t="s">
        <v>35</v>
      </c>
      <c r="F19" s="27">
        <f ca="1">+$C$15+$C$16*F18-15018.5-$C$5/24</f>
        <v>45342.373902287058</v>
      </c>
    </row>
    <row r="20" spans="1:21" s="6" customFormat="1" ht="12.95" customHeight="1" thickBot="1" x14ac:dyDescent="0.25">
      <c r="A20" s="19" t="s">
        <v>13</v>
      </c>
      <c r="B20" s="19" t="s">
        <v>14</v>
      </c>
      <c r="C20" s="19" t="s">
        <v>15</v>
      </c>
      <c r="D20" s="19" t="s">
        <v>19</v>
      </c>
      <c r="E20" s="19" t="s">
        <v>16</v>
      </c>
      <c r="F20" s="19" t="s">
        <v>17</v>
      </c>
      <c r="G20" s="19" t="s">
        <v>18</v>
      </c>
      <c r="H20" s="28" t="s">
        <v>6</v>
      </c>
      <c r="I20" s="28" t="s">
        <v>47</v>
      </c>
      <c r="J20" s="28" t="s">
        <v>4</v>
      </c>
      <c r="K20" s="28" t="s">
        <v>5</v>
      </c>
      <c r="L20" s="28" t="s">
        <v>1</v>
      </c>
      <c r="M20" s="28" t="s">
        <v>2</v>
      </c>
      <c r="N20" s="28" t="s">
        <v>3</v>
      </c>
      <c r="O20" s="28" t="s">
        <v>29</v>
      </c>
      <c r="P20" s="29" t="s">
        <v>28</v>
      </c>
      <c r="Q20" s="19" t="s">
        <v>21</v>
      </c>
      <c r="U20" s="30" t="s">
        <v>37</v>
      </c>
    </row>
    <row r="21" spans="1:21" s="6" customFormat="1" ht="12.95" customHeight="1" x14ac:dyDescent="0.2">
      <c r="A21" s="6" t="s">
        <v>42</v>
      </c>
      <c r="C21" s="13">
        <f>C7</f>
        <v>54953.842600000004</v>
      </c>
      <c r="D21" s="13" t="s">
        <v>20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K21" s="6">
        <f>+G21</f>
        <v>0</v>
      </c>
      <c r="O21" s="6">
        <f ca="1">+C$11+C$12*$F21</f>
        <v>-2.1020656142050494E-3</v>
      </c>
      <c r="Q21" s="31">
        <f>+C21-15018.5</f>
        <v>39935.342600000004</v>
      </c>
    </row>
    <row r="22" spans="1:21" s="6" customFormat="1" ht="12.95" customHeight="1" x14ac:dyDescent="0.2">
      <c r="A22" s="3" t="s">
        <v>45</v>
      </c>
      <c r="B22" s="4" t="s">
        <v>46</v>
      </c>
      <c r="C22" s="3">
        <v>55730.872499999998</v>
      </c>
      <c r="D22" s="3">
        <v>1.5E-3</v>
      </c>
      <c r="E22" s="6">
        <f>+(C22-C$7)/C$8</f>
        <v>845.9954490026937</v>
      </c>
      <c r="F22" s="6">
        <f>ROUND(2*E22,0)/2</f>
        <v>846</v>
      </c>
      <c r="G22" s="6">
        <f>+C22-(C$7+F22*C$8)</f>
        <v>-4.1800000035436824E-3</v>
      </c>
      <c r="K22" s="6">
        <f>+G22</f>
        <v>-4.1800000035436824E-3</v>
      </c>
      <c r="O22" s="6">
        <f ca="1">+C$11+C$12*$F22</f>
        <v>-1.3761397920152424E-3</v>
      </c>
      <c r="Q22" s="31">
        <f>+C22-15018.5</f>
        <v>40712.372499999998</v>
      </c>
    </row>
    <row r="23" spans="1:21" s="6" customFormat="1" ht="12.95" customHeight="1" x14ac:dyDescent="0.2">
      <c r="A23" s="5" t="s">
        <v>0</v>
      </c>
      <c r="B23" s="32" t="s">
        <v>46</v>
      </c>
      <c r="C23" s="5">
        <v>58058.306499999999</v>
      </c>
      <c r="D23" s="5">
        <v>1E-4</v>
      </c>
      <c r="E23" s="6">
        <f>+(C23-C$7)/C$8</f>
        <v>3380.0016331329971</v>
      </c>
      <c r="F23" s="6">
        <f>ROUND(2*E23,0)/2</f>
        <v>3380</v>
      </c>
      <c r="G23" s="6">
        <f>+C23-(C$7+F23*C$8)</f>
        <v>1.4999999984866008E-3</v>
      </c>
      <c r="K23" s="6">
        <f>+G23</f>
        <v>1.4999999984866008E-3</v>
      </c>
      <c r="O23" s="6">
        <f ca="1">+C$11+C$12*$F23</f>
        <v>7.9820540116321047E-4</v>
      </c>
      <c r="Q23" s="31">
        <f>+C23-15018.5</f>
        <v>43039.806499999999</v>
      </c>
    </row>
    <row r="24" spans="1:21" s="6" customFormat="1" ht="12.95" customHeight="1" x14ac:dyDescent="0.2">
      <c r="C24" s="13"/>
      <c r="D24" s="13"/>
      <c r="Q24" s="31"/>
    </row>
    <row r="25" spans="1:21" s="6" customFormat="1" ht="12.95" customHeight="1" x14ac:dyDescent="0.2">
      <c r="C25" s="13"/>
      <c r="D25" s="13"/>
      <c r="Q25" s="31"/>
    </row>
    <row r="26" spans="1:21" s="6" customFormat="1" ht="12.95" customHeight="1" x14ac:dyDescent="0.2">
      <c r="C26" s="13"/>
      <c r="D26" s="13"/>
      <c r="Q26" s="31"/>
    </row>
    <row r="27" spans="1:21" s="6" customFormat="1" ht="12.95" customHeight="1" x14ac:dyDescent="0.2">
      <c r="C27" s="13"/>
      <c r="D27" s="13"/>
      <c r="Q27" s="31"/>
    </row>
    <row r="28" spans="1:21" s="6" customFormat="1" ht="12.95" customHeight="1" x14ac:dyDescent="0.2">
      <c r="C28" s="13"/>
      <c r="D28" s="13"/>
      <c r="Q28" s="31"/>
    </row>
    <row r="29" spans="1:21" s="6" customFormat="1" ht="12.95" customHeight="1" x14ac:dyDescent="0.2">
      <c r="C29" s="13"/>
      <c r="D29" s="13"/>
      <c r="Q29" s="31"/>
    </row>
    <row r="30" spans="1:21" s="6" customFormat="1" ht="12.95" customHeight="1" x14ac:dyDescent="0.2">
      <c r="C30" s="13"/>
      <c r="D30" s="13"/>
      <c r="Q30" s="31"/>
    </row>
    <row r="31" spans="1:21" s="6" customFormat="1" ht="12.95" customHeight="1" x14ac:dyDescent="0.2">
      <c r="C31" s="13"/>
      <c r="D31" s="13"/>
      <c r="Q31" s="31"/>
    </row>
    <row r="32" spans="1:21" s="6" customFormat="1" ht="12.95" customHeight="1" x14ac:dyDescent="0.2">
      <c r="C32" s="13"/>
      <c r="D32" s="13"/>
      <c r="Q32" s="31"/>
    </row>
    <row r="33" spans="3:4" s="6" customFormat="1" ht="12.95" customHeight="1" x14ac:dyDescent="0.2">
      <c r="C33" s="13"/>
      <c r="D33" s="13"/>
    </row>
    <row r="34" spans="3:4" s="6" customFormat="1" ht="12.95" customHeight="1" x14ac:dyDescent="0.2">
      <c r="C34" s="13"/>
      <c r="D34" s="13"/>
    </row>
    <row r="35" spans="3:4" s="6" customFormat="1" ht="12.95" customHeight="1" x14ac:dyDescent="0.2">
      <c r="C35" s="13"/>
      <c r="D35" s="13"/>
    </row>
    <row r="36" spans="3:4" s="6" customFormat="1" ht="12.95" customHeight="1" x14ac:dyDescent="0.2">
      <c r="C36" s="13"/>
      <c r="D36" s="13"/>
    </row>
    <row r="37" spans="3:4" s="6" customFormat="1" ht="12.95" customHeight="1" x14ac:dyDescent="0.2">
      <c r="C37" s="13"/>
      <c r="D37" s="13"/>
    </row>
    <row r="38" spans="3:4" s="6" customFormat="1" ht="12.95" customHeight="1" x14ac:dyDescent="0.2">
      <c r="C38" s="13"/>
      <c r="D38" s="13"/>
    </row>
    <row r="39" spans="3:4" s="6" customFormat="1" ht="12.95" customHeight="1" x14ac:dyDescent="0.2">
      <c r="C39" s="13"/>
      <c r="D39" s="13"/>
    </row>
    <row r="40" spans="3:4" s="6" customFormat="1" ht="12.95" customHeight="1" x14ac:dyDescent="0.2">
      <c r="C40" s="13"/>
      <c r="D40" s="13"/>
    </row>
    <row r="41" spans="3:4" s="6" customFormat="1" ht="12.95" customHeight="1" x14ac:dyDescent="0.2">
      <c r="C41" s="13"/>
      <c r="D41" s="13"/>
    </row>
    <row r="42" spans="3:4" s="6" customFormat="1" ht="12.95" customHeight="1" x14ac:dyDescent="0.2">
      <c r="C42" s="13"/>
      <c r="D42" s="13"/>
    </row>
    <row r="43" spans="3:4" s="6" customFormat="1" ht="12.95" customHeight="1" x14ac:dyDescent="0.2">
      <c r="C43" s="13"/>
      <c r="D43" s="13"/>
    </row>
    <row r="44" spans="3:4" s="6" customFormat="1" ht="12.95" customHeight="1" x14ac:dyDescent="0.2">
      <c r="C44" s="13"/>
      <c r="D44" s="13"/>
    </row>
    <row r="45" spans="3:4" s="6" customFormat="1" ht="12.95" customHeight="1" x14ac:dyDescent="0.2">
      <c r="C45" s="13"/>
      <c r="D45" s="13"/>
    </row>
    <row r="46" spans="3:4" s="6" customFormat="1" ht="12.95" customHeight="1" x14ac:dyDescent="0.2">
      <c r="C46" s="13"/>
      <c r="D46" s="13"/>
    </row>
    <row r="47" spans="3:4" s="6" customFormat="1" ht="12.95" customHeight="1" x14ac:dyDescent="0.2">
      <c r="C47" s="13"/>
      <c r="D47" s="13"/>
    </row>
    <row r="48" spans="3:4" s="6" customFormat="1" ht="12.95" customHeight="1" x14ac:dyDescent="0.2">
      <c r="C48" s="13"/>
      <c r="D48" s="13"/>
    </row>
    <row r="49" spans="3:4" s="6" customFormat="1" ht="12.95" customHeight="1" x14ac:dyDescent="0.2">
      <c r="C49" s="13"/>
      <c r="D49" s="13"/>
    </row>
    <row r="50" spans="3:4" s="6" customFormat="1" ht="12.95" customHeight="1" x14ac:dyDescent="0.2">
      <c r="C50" s="13"/>
      <c r="D50" s="13"/>
    </row>
    <row r="51" spans="3:4" s="6" customFormat="1" ht="12.95" customHeight="1" x14ac:dyDescent="0.2">
      <c r="C51" s="13"/>
      <c r="D51" s="13"/>
    </row>
    <row r="52" spans="3:4" s="6" customFormat="1" ht="12.95" customHeight="1" x14ac:dyDescent="0.2">
      <c r="C52" s="13"/>
      <c r="D52" s="13"/>
    </row>
    <row r="53" spans="3:4" s="6" customFormat="1" ht="12.95" customHeight="1" x14ac:dyDescent="0.2">
      <c r="C53" s="13"/>
      <c r="D53" s="13"/>
    </row>
    <row r="54" spans="3:4" s="6" customFormat="1" ht="12.95" customHeight="1" x14ac:dyDescent="0.2">
      <c r="C54" s="13"/>
      <c r="D54" s="13"/>
    </row>
    <row r="55" spans="3:4" s="6" customFormat="1" ht="12.95" customHeight="1" x14ac:dyDescent="0.2">
      <c r="C55" s="13"/>
      <c r="D55" s="13"/>
    </row>
    <row r="56" spans="3:4" s="6" customFormat="1" ht="12.95" customHeight="1" x14ac:dyDescent="0.2">
      <c r="C56" s="13"/>
      <c r="D56" s="13"/>
    </row>
    <row r="57" spans="3:4" s="6" customFormat="1" ht="12.95" customHeight="1" x14ac:dyDescent="0.2">
      <c r="C57" s="13"/>
      <c r="D57" s="13"/>
    </row>
    <row r="58" spans="3:4" s="6" customFormat="1" ht="12.95" customHeight="1" x14ac:dyDescent="0.2">
      <c r="C58" s="13"/>
      <c r="D58" s="13"/>
    </row>
    <row r="59" spans="3:4" s="6" customFormat="1" ht="12.95" customHeight="1" x14ac:dyDescent="0.2">
      <c r="C59" s="13"/>
      <c r="D59" s="13"/>
    </row>
    <row r="60" spans="3:4" s="6" customFormat="1" ht="12.95" customHeight="1" x14ac:dyDescent="0.2">
      <c r="C60" s="13"/>
      <c r="D60" s="13"/>
    </row>
    <row r="61" spans="3:4" s="6" customFormat="1" ht="12.95" customHeight="1" x14ac:dyDescent="0.2">
      <c r="C61" s="13"/>
      <c r="D61" s="13"/>
    </row>
    <row r="62" spans="3:4" s="6" customFormat="1" ht="12.95" customHeight="1" x14ac:dyDescent="0.2">
      <c r="C62" s="13"/>
      <c r="D62" s="13"/>
    </row>
    <row r="63" spans="3:4" s="6" customFormat="1" ht="12.95" customHeight="1" x14ac:dyDescent="0.2">
      <c r="C63" s="13"/>
      <c r="D63" s="13"/>
    </row>
    <row r="64" spans="3:4" s="6" customFormat="1" ht="12.95" customHeight="1" x14ac:dyDescent="0.2">
      <c r="C64" s="13"/>
      <c r="D64" s="13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hyperlinks>
    <hyperlink ref="I63055" r:id="rId1" display="http://vsolj.cetus-net.org/bulletin.html" xr:uid="{00000000-0004-0000-0000-000000000000}"/>
    <hyperlink ref="I63048" r:id="rId2" display="http://vsolj.cetus-net.org/bulletin.html" xr:uid="{00000000-0004-0000-0000-000001000000}"/>
    <hyperlink ref="AQ545" r:id="rId3" display="http://cdsbib.u-strasbg.fr/cgi-bin/cdsbib?1990RMxAA..21..381G" xr:uid="{00000000-0004-0000-0000-000002000000}"/>
    <hyperlink ref="AQ548" r:id="rId4" display="http://cdsbib.u-strasbg.fr/cgi-bin/cdsbib?1990RMxAA..21..381G" xr:uid="{00000000-0004-0000-0000-000003000000}"/>
    <hyperlink ref="AQ546" r:id="rId5" display="http://cdsbib.u-strasbg.fr/cgi-bin/cdsbib?1990RMxAA..21..381G" xr:uid="{00000000-0004-0000-0000-000004000000}"/>
    <hyperlink ref="AQ524" r:id="rId6" display="http://cdsbib.u-strasbg.fr/cgi-bin/cdsbib?1990RMxAA..21..381G" xr:uid="{00000000-0004-0000-0000-000005000000}"/>
    <hyperlink ref="J63055" r:id="rId7" display="http://vsolj.cetus-net.org/bulletin.html" xr:uid="{00000000-0004-0000-0000-000006000000}"/>
    <hyperlink ref="AR658" r:id="rId8" display="http://cdsbib.u-strasbg.fr/cgi-bin/cdsbib?1990RMxAA..21..381G" xr:uid="{00000000-0004-0000-0000-000007000000}"/>
    <hyperlink ref="AR64463" r:id="rId9" display="http://cdsbib.u-strasbg.fr/cgi-bin/cdsbib?1990RMxAA..21..381G" xr:uid="{00000000-0004-0000-0000-000008000000}"/>
    <hyperlink ref="AR659" r:id="rId10" display="http://cdsbib.u-strasbg.fr/cgi-bin/cdsbib?1990RMxAA..21..381G" xr:uid="{00000000-0004-0000-0000-000009000000}"/>
    <hyperlink ref="I63052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2024-02-19T03:19:43Z</dcterms:modified>
</cp:coreProperties>
</file>