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5E30FF4-5DBF-4558-BD87-473418089B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2" i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6" i="1" l="1"/>
  <c r="O24" i="1"/>
  <c r="O23" i="1"/>
  <c r="O22" i="1"/>
  <c r="O25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<sst xmlns="http://schemas.openxmlformats.org/spreadsheetml/2006/main" count="61" uniqueCount="50">
  <si>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</si>
  <si>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</si>
  <si>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</si>
  <si>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</si>
  <si>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</si>
  <si>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</si>
  <si>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</si>
  <si>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</si>
  <si>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</si>
  <si>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</si>
  <si>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</si>
  <si>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</si>
  <si>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</si>
  <si>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</si>
  <si>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</si>
  <si>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</si>
  <si>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</si>
  <si>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</si>
  <si>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</si>
  <si>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</si>
  <si>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</si>
  <si>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</si>
  <si>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</si>
  <si>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</si>
  <si>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</si>
  <si>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</si>
  <si>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</si>
  <si>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</si>
  <si>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</si>
  <si>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</si>
  <si>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</si>
  <si>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</si>
  <si>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</si>
  <si>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</si>
  <si>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</si>
  <si>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</si>
  <si>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</si>
  <si>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</si>
  <si>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</si>
  <si>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</si>
  <si>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</si>
  <si>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</si>
  <si>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</si>
  <si>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</si>
  <si>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</si>
  <si>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</si>
  <si>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</si>
  <si>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Fr274 Lyr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</si>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</sst>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5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43" fontId="19" fillId="0" borderId="0" xfId="8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43" fontId="19" fillId="0" borderId="0" xfId="8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165" fontId="19" fillId="0" borderId="0" xfId="8" applyNumberFormat="1" applyFont="1" applyBorder="1" applyAlignment="1">
      <alignment horizontal="left" vertical="center" wrapText="1"/>
    </xf>
    <xf numFmtId="165" fontId="0" fillId="0" borderId="0" xfId="0" applyNumberFormat="1" applyAlignment="1">
      <alignment horizontal="lef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Fr274 Lyr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8684</c:v>
                </c:pt>
                <c:pt idx="2">
                  <c:v>10330.5</c:v>
                </c:pt>
                <c:pt idx="3">
                  <c:v>10390.5</c:v>
                </c:pt>
                <c:pt idx="4">
                  <c:v>10419</c:v>
                </c:pt>
                <c:pt idx="5">
                  <c:v>10550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8684</c:v>
                </c:pt>
                <c:pt idx="2">
                  <c:v>10330.5</c:v>
                </c:pt>
                <c:pt idx="3">
                  <c:v>10390.5</c:v>
                </c:pt>
                <c:pt idx="4">
                  <c:v>10419</c:v>
                </c:pt>
                <c:pt idx="5">
                  <c:v>10550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8684</c:v>
                </c:pt>
                <c:pt idx="2">
                  <c:v>10330.5</c:v>
                </c:pt>
                <c:pt idx="3">
                  <c:v>10390.5</c:v>
                </c:pt>
                <c:pt idx="4">
                  <c:v>10419</c:v>
                </c:pt>
                <c:pt idx="5">
                  <c:v>10550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8684</c:v>
                </c:pt>
                <c:pt idx="2">
                  <c:v>10330.5</c:v>
                </c:pt>
                <c:pt idx="3">
                  <c:v>10390.5</c:v>
                </c:pt>
                <c:pt idx="4">
                  <c:v>10419</c:v>
                </c:pt>
                <c:pt idx="5">
                  <c:v>10550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1.1670799998682924E-2</c:v>
                </c:pt>
                <c:pt idx="2">
                  <c:v>2.6115349995961878E-2</c:v>
                </c:pt>
                <c:pt idx="3">
                  <c:v>1.7737349997332785E-2</c:v>
                </c:pt>
                <c:pt idx="4">
                  <c:v>2.5165300001390278E-2</c:v>
                </c:pt>
                <c:pt idx="5">
                  <c:v>2.9484999999112915E-2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8684</c:v>
                </c:pt>
                <c:pt idx="2">
                  <c:v>10330.5</c:v>
                </c:pt>
                <c:pt idx="3">
                  <c:v>10390.5</c:v>
                </c:pt>
                <c:pt idx="4">
                  <c:v>10419</c:v>
                </c:pt>
                <c:pt idx="5">
                  <c:v>10550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8684</c:v>
                </c:pt>
                <c:pt idx="2">
                  <c:v>10330.5</c:v>
                </c:pt>
                <c:pt idx="3">
                  <c:v>10390.5</c:v>
                </c:pt>
                <c:pt idx="4">
                  <c:v>10419</c:v>
                </c:pt>
                <c:pt idx="5">
                  <c:v>10550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8684</c:v>
                </c:pt>
                <c:pt idx="2">
                  <c:v>10330.5</c:v>
                </c:pt>
                <c:pt idx="3">
                  <c:v>10390.5</c:v>
                </c:pt>
                <c:pt idx="4">
                  <c:v>10419</c:v>
                </c:pt>
                <c:pt idx="5">
                  <c:v>10550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8684</c:v>
                </c:pt>
                <c:pt idx="2">
                  <c:v>10330.5</c:v>
                </c:pt>
                <c:pt idx="3">
                  <c:v>10390.5</c:v>
                </c:pt>
                <c:pt idx="4">
                  <c:v>10419</c:v>
                </c:pt>
                <c:pt idx="5">
                  <c:v>10550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-1.290218002796429E-3</c:v>
                </c:pt>
                <c:pt idx="1">
                  <c:v>1.9037228655249552E-2</c:v>
                </c:pt>
                <c:pt idx="2">
                  <c:v>2.2891344376400256E-2</c:v>
                </c:pt>
                <c:pt idx="3">
                  <c:v>2.3031791958100251E-2</c:v>
                </c:pt>
                <c:pt idx="4">
                  <c:v>2.3098504559407748E-2</c:v>
                </c:pt>
                <c:pt idx="5">
                  <c:v>2.3405148446119402E-2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8684</c:v>
                </c:pt>
                <c:pt idx="2">
                  <c:v>10330.5</c:v>
                </c:pt>
                <c:pt idx="3">
                  <c:v>10390.5</c:v>
                </c:pt>
                <c:pt idx="4">
                  <c:v>10419</c:v>
                </c:pt>
                <c:pt idx="5">
                  <c:v>10550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1" t="s">
        <v>47</v>
      </c>
      <c r="F1" s="8" t="s">
        <v>44</v>
      </c>
      <c r="G1" s="4"/>
      <c r="H1" s="2"/>
      <c r="I1" s="9"/>
      <c r="J1" s="10" t="s">
        <v>42</v>
      </c>
      <c r="K1" s="3"/>
      <c r="L1" s="5"/>
      <c r="M1" s="6"/>
      <c r="N1" s="6"/>
      <c r="O1" s="7"/>
    </row>
    <row r="2" spans="1:15" s="13" customFormat="1" ht="12.95" customHeight="1" x14ac:dyDescent="0.2">
      <c r="A2" s="13" t="s">
        <v>23</v>
      </c>
      <c r="B2" s="14" t="s">
        <v>45</v>
      </c>
      <c r="C2" s="15"/>
      <c r="D2" s="16"/>
    </row>
    <row r="3" spans="1:15" s="13" customFormat="1" ht="12.95" customHeight="1" x14ac:dyDescent="0.2"/>
    <row r="4" spans="1:15" s="13" customFormat="1" ht="12.95" customHeight="1" x14ac:dyDescent="0.2">
      <c r="A4" s="17" t="s">
        <v>0</v>
      </c>
      <c r="C4" s="16" t="s">
        <v>37</v>
      </c>
      <c r="D4" s="16" t="s">
        <v>37</v>
      </c>
    </row>
    <row r="5" spans="1:15" s="13" customFormat="1" ht="12.95" customHeight="1" x14ac:dyDescent="0.2">
      <c r="A5" s="18" t="s">
        <v>28</v>
      </c>
      <c r="C5" s="19">
        <v>-9.5</v>
      </c>
      <c r="D5" s="13" t="s">
        <v>29</v>
      </c>
    </row>
    <row r="6" spans="1:15" s="13" customFormat="1" ht="12.95" customHeight="1" x14ac:dyDescent="0.2">
      <c r="A6" s="17" t="s">
        <v>1</v>
      </c>
    </row>
    <row r="7" spans="1:15" s="13" customFormat="1" ht="12.95" customHeight="1" x14ac:dyDescent="0.2">
      <c r="A7" s="13" t="s">
        <v>2</v>
      </c>
      <c r="C7" s="41">
        <v>55074.474800000004</v>
      </c>
      <c r="D7" s="21" t="s">
        <v>46</v>
      </c>
    </row>
    <row r="8" spans="1:15" s="13" customFormat="1" ht="12.95" customHeight="1" x14ac:dyDescent="0.2">
      <c r="A8" s="13" t="s">
        <v>3</v>
      </c>
      <c r="C8" s="41">
        <v>0.45071129999999998</v>
      </c>
      <c r="D8" s="21" t="s">
        <v>46</v>
      </c>
    </row>
    <row r="9" spans="1:15" s="13" customFormat="1" ht="12.95" customHeight="1" x14ac:dyDescent="0.2">
      <c r="A9" s="22" t="s">
        <v>32</v>
      </c>
      <c r="B9" s="23">
        <v>21</v>
      </c>
      <c r="C9" s="24"/>
      <c r="D9" s="25"/>
    </row>
    <row r="10" spans="1:15" s="13" customFormat="1" ht="12.95" customHeight="1" thickBot="1" x14ac:dyDescent="0.25">
      <c r="C10" s="26" t="s">
        <v>19</v>
      </c>
      <c r="D10" s="26" t="s">
        <v>20</v>
      </c>
    </row>
    <row r="11" spans="1:15" s="13" customFormat="1" ht="12.95" customHeight="1" x14ac:dyDescent="0.2">
      <c r="A11" s="13" t="s">
        <v>15</v>
      </c>
      <c r="C11" s="25">
        <f ca="1">INTERCEPT(INDIRECT($G$11):G992,INDIRECT($F$11):F992)</f>
        <v>-1.290218002796429E-3</v>
      </c>
      <c r="D11" s="16"/>
      <c r="F11" s="13" t="str">
        <f>"F"&amp;B9</f>
        <v>F21</v>
      </c>
      <c r="G11" s="13" t="str">
        <f>"G"&amp;B9</f>
        <v>G21</v>
      </c>
    </row>
    <row r="12" spans="1:15" s="13" customFormat="1" ht="12.95" customHeight="1" x14ac:dyDescent="0.2">
      <c r="A12" s="13" t="s">
        <v>16</v>
      </c>
      <c r="C12" s="25">
        <f ca="1">SLOPE(INDIRECT($G$11):G992,INDIRECT($F$11):F992)</f>
        <v>2.3407930283332543E-6</v>
      </c>
      <c r="D12" s="16"/>
    </row>
    <row r="13" spans="1:15" s="13" customFormat="1" ht="12.95" customHeight="1" x14ac:dyDescent="0.2">
      <c r="A13" s="13" t="s">
        <v>18</v>
      </c>
      <c r="C13" s="16" t="s">
        <v>13</v>
      </c>
    </row>
    <row r="14" spans="1:15" s="13" customFormat="1" ht="12.95" customHeight="1" x14ac:dyDescent="0.2">
      <c r="E14" s="27" t="s">
        <v>34</v>
      </c>
      <c r="F14" s="28">
        <v>1</v>
      </c>
    </row>
    <row r="15" spans="1:15" s="13" customFormat="1" ht="12.95" customHeight="1" x14ac:dyDescent="0.2">
      <c r="A15" s="29" t="s">
        <v>17</v>
      </c>
      <c r="C15" s="30">
        <f ca="1">(C7+C11)+(C8+C12)*INT(MAX(F21:F3533))</f>
        <v>59829.502420148448</v>
      </c>
      <c r="E15" s="27" t="s">
        <v>30</v>
      </c>
      <c r="F15" s="31">
        <f ca="1">NOW()+15018.5+$C$5/24</f>
        <v>60359.696761689811</v>
      </c>
    </row>
    <row r="16" spans="1:15" s="13" customFormat="1" ht="12.95" customHeight="1" x14ac:dyDescent="0.2">
      <c r="A16" s="17" t="s">
        <v>4</v>
      </c>
      <c r="C16" s="31">
        <f ca="1">+C8+C12</f>
        <v>0.45071364079302834</v>
      </c>
      <c r="E16" s="27" t="s">
        <v>35</v>
      </c>
      <c r="F16" s="32">
        <f ca="1">ROUND(2*(F15-$C$7)/$C$8,0)/2+F14</f>
        <v>11727.5</v>
      </c>
    </row>
    <row r="17" spans="1:21" s="13" customFormat="1" ht="12.95" customHeight="1" thickBot="1" x14ac:dyDescent="0.25">
      <c r="A17" s="27" t="s">
        <v>27</v>
      </c>
      <c r="C17" s="13">
        <f>COUNT(C21:C2191)</f>
        <v>6</v>
      </c>
      <c r="E17" s="27" t="s">
        <v>36</v>
      </c>
      <c r="F17" s="25">
        <f ca="1">ROUND(2*(F15-$C$15)/$C$16,0)/2+F14</f>
        <v>1177.5</v>
      </c>
    </row>
    <row r="18" spans="1:21" s="13" customFormat="1" ht="12.95" customHeight="1" thickTop="1" thickBot="1" x14ac:dyDescent="0.25">
      <c r="A18" s="17" t="s">
        <v>5</v>
      </c>
      <c r="C18" s="33">
        <f ca="1">+C15</f>
        <v>59829.502420148448</v>
      </c>
      <c r="D18" s="34">
        <f ca="1">+C16</f>
        <v>0.45071364079302834</v>
      </c>
      <c r="E18" s="27" t="s">
        <v>31</v>
      </c>
      <c r="F18" s="35">
        <f ca="1">+$C$15+$C$16*F17-15018.5-$C$5/24</f>
        <v>45342.113565515574</v>
      </c>
    </row>
    <row r="19" spans="1:21" s="13" customFormat="1" ht="12.95" customHeight="1" thickTop="1" x14ac:dyDescent="0.2">
      <c r="F19" s="13" t="s">
        <v>43</v>
      </c>
    </row>
    <row r="20" spans="1:21" s="13" customFormat="1" ht="12.95" customHeight="1" thickBot="1" x14ac:dyDescent="0.25">
      <c r="A20" s="26" t="s">
        <v>6</v>
      </c>
      <c r="B20" s="26" t="s">
        <v>7</v>
      </c>
      <c r="C20" s="26" t="s">
        <v>8</v>
      </c>
      <c r="D20" s="26" t="s">
        <v>12</v>
      </c>
      <c r="E20" s="26" t="s">
        <v>9</v>
      </c>
      <c r="F20" s="26" t="s">
        <v>10</v>
      </c>
      <c r="G20" s="26" t="s">
        <v>11</v>
      </c>
      <c r="H20" s="36" t="s">
        <v>38</v>
      </c>
      <c r="I20" s="36" t="s">
        <v>39</v>
      </c>
      <c r="J20" s="36" t="s">
        <v>40</v>
      </c>
      <c r="K20" s="36" t="s">
        <v>41</v>
      </c>
      <c r="L20" s="36" t="s">
        <v>24</v>
      </c>
      <c r="M20" s="36" t="s">
        <v>25</v>
      </c>
      <c r="N20" s="36" t="s">
        <v>26</v>
      </c>
      <c r="O20" s="36" t="s">
        <v>22</v>
      </c>
      <c r="P20" s="37" t="s">
        <v>21</v>
      </c>
      <c r="Q20" s="26" t="s">
        <v>14</v>
      </c>
      <c r="U20" s="38" t="s">
        <v>33</v>
      </c>
    </row>
    <row r="21" spans="1:21" s="13" customFormat="1" ht="12.95" customHeight="1" x14ac:dyDescent="0.2">
      <c r="A21" s="13" t="str">
        <f>D7</f>
        <v>VSX</v>
      </c>
      <c r="C21" s="20">
        <f>C$7</f>
        <v>55074.474800000004</v>
      </c>
      <c r="D21" s="20" t="s">
        <v>13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K21" s="13">
        <f>+G21</f>
        <v>0</v>
      </c>
      <c r="O21" s="13">
        <f ca="1">+C$11+C$12*$F21</f>
        <v>-1.290218002796429E-3</v>
      </c>
      <c r="Q21" s="39">
        <f>+C21-15018.5</f>
        <v>40055.974800000004</v>
      </c>
    </row>
    <row r="22" spans="1:21" s="13" customFormat="1" ht="12.95" customHeight="1" x14ac:dyDescent="0.2">
      <c r="A22" s="12" t="s">
        <v>48</v>
      </c>
      <c r="B22" s="40" t="s">
        <v>49</v>
      </c>
      <c r="C22" s="42">
        <v>58988.463400000001</v>
      </c>
      <c r="D22" s="43">
        <v>5.5999999999999999E-3</v>
      </c>
      <c r="E22" s="13">
        <f t="shared" ref="E22:E25" si="0">+(C22-C$7)/C$8</f>
        <v>8684.0258941810353</v>
      </c>
      <c r="F22" s="13">
        <f t="shared" ref="F22:F26" si="1">ROUND(2*E22,0)/2</f>
        <v>8684</v>
      </c>
      <c r="G22" s="13">
        <f t="shared" ref="G22:G25" si="2">+C22-(C$7+F22*C$8)</f>
        <v>1.1670799998682924E-2</v>
      </c>
      <c r="K22" s="13">
        <f t="shared" ref="K22:K25" si="3">+G22</f>
        <v>1.1670799998682924E-2</v>
      </c>
      <c r="O22" s="13">
        <f t="shared" ref="O22:O25" ca="1" si="4">+C$11+C$12*$F22</f>
        <v>1.9037228655249552E-2</v>
      </c>
      <c r="Q22" s="39">
        <f t="shared" ref="Q22:Q25" si="5">+C22-15018.5</f>
        <v>43969.963400000001</v>
      </c>
    </row>
    <row r="23" spans="1:21" s="13" customFormat="1" ht="12.95" customHeight="1" x14ac:dyDescent="0.2">
      <c r="A23" s="12" t="s">
        <v>48</v>
      </c>
      <c r="B23" s="40" t="s">
        <v>49</v>
      </c>
      <c r="C23" s="42">
        <v>59730.574000000001</v>
      </c>
      <c r="D23" s="43">
        <v>4.1999999999999997E-3</v>
      </c>
      <c r="E23" s="13">
        <f t="shared" si="0"/>
        <v>10330.55794252329</v>
      </c>
      <c r="F23" s="13">
        <f t="shared" si="1"/>
        <v>10330.5</v>
      </c>
      <c r="G23" s="13">
        <f t="shared" si="2"/>
        <v>2.6115349995961878E-2</v>
      </c>
      <c r="K23" s="13">
        <f t="shared" si="3"/>
        <v>2.6115349995961878E-2</v>
      </c>
      <c r="O23" s="13">
        <f t="shared" ca="1" si="4"/>
        <v>2.2891344376400256E-2</v>
      </c>
      <c r="Q23" s="39">
        <f t="shared" si="5"/>
        <v>44712.074000000001</v>
      </c>
    </row>
    <row r="24" spans="1:21" s="13" customFormat="1" ht="12.95" customHeight="1" x14ac:dyDescent="0.2">
      <c r="A24" s="12" t="s">
        <v>48</v>
      </c>
      <c r="B24" s="40" t="s">
        <v>49</v>
      </c>
      <c r="C24" s="42">
        <v>59757.6083</v>
      </c>
      <c r="D24" s="43">
        <v>4.1999999999999997E-3</v>
      </c>
      <c r="E24" s="13">
        <f t="shared" si="0"/>
        <v>10390.539354127568</v>
      </c>
      <c r="F24" s="13">
        <f t="shared" si="1"/>
        <v>10390.5</v>
      </c>
      <c r="G24" s="13">
        <f t="shared" si="2"/>
        <v>1.7737349997332785E-2</v>
      </c>
      <c r="K24" s="13">
        <f t="shared" si="3"/>
        <v>1.7737349997332785E-2</v>
      </c>
      <c r="O24" s="13">
        <f t="shared" ca="1" si="4"/>
        <v>2.3031791958100251E-2</v>
      </c>
      <c r="Q24" s="39">
        <f t="shared" si="5"/>
        <v>44739.1083</v>
      </c>
    </row>
    <row r="25" spans="1:21" s="13" customFormat="1" ht="12.95" customHeight="1" x14ac:dyDescent="0.2">
      <c r="A25" s="12" t="s">
        <v>48</v>
      </c>
      <c r="B25" s="40" t="s">
        <v>49</v>
      </c>
      <c r="C25" s="42">
        <v>59770.461000000003</v>
      </c>
      <c r="D25" s="43">
        <v>4.1999999999999997E-3</v>
      </c>
      <c r="E25" s="13">
        <f t="shared" si="0"/>
        <v>10419.055834632945</v>
      </c>
      <c r="F25" s="13">
        <f t="shared" si="1"/>
        <v>10419</v>
      </c>
      <c r="G25" s="13">
        <f t="shared" si="2"/>
        <v>2.5165300001390278E-2</v>
      </c>
      <c r="K25" s="13">
        <f t="shared" si="3"/>
        <v>2.5165300001390278E-2</v>
      </c>
      <c r="O25" s="13">
        <f t="shared" ca="1" si="4"/>
        <v>2.3098504559407748E-2</v>
      </c>
      <c r="Q25" s="39">
        <f t="shared" si="5"/>
        <v>44751.961000000003</v>
      </c>
    </row>
    <row r="26" spans="1:21" s="13" customFormat="1" ht="12.95" customHeight="1" x14ac:dyDescent="0.2">
      <c r="A26" s="12" t="s">
        <v>48</v>
      </c>
      <c r="B26" s="40" t="s">
        <v>49</v>
      </c>
      <c r="C26" s="42">
        <v>59829.508500000004</v>
      </c>
      <c r="D26" s="43">
        <v>4.1999999999999997E-3</v>
      </c>
      <c r="E26" s="13">
        <f t="shared" ref="E26" si="6">+(C26-C$7)/C$8</f>
        <v>10550.065418816879</v>
      </c>
      <c r="F26" s="13">
        <f t="shared" si="1"/>
        <v>10550</v>
      </c>
      <c r="G26" s="13">
        <f t="shared" ref="G26" si="7">+C26-(C$7+F26*C$8)</f>
        <v>2.9484999999112915E-2</v>
      </c>
      <c r="K26" s="13">
        <f t="shared" ref="K26" si="8">+G26</f>
        <v>2.9484999999112915E-2</v>
      </c>
      <c r="O26" s="13">
        <f t="shared" ref="O26" ca="1" si="9">+C$11+C$12*$F26</f>
        <v>2.3405148446119402E-2</v>
      </c>
      <c r="Q26" s="39">
        <f t="shared" ref="Q26" si="10">+C26-15018.5</f>
        <v>44811.008500000004</v>
      </c>
    </row>
    <row r="27" spans="1:21" s="13" customFormat="1" ht="12.95" customHeight="1" x14ac:dyDescent="0.2">
      <c r="C27" s="20"/>
      <c r="D27" s="44"/>
      <c r="Q27" s="39"/>
    </row>
    <row r="28" spans="1:21" s="13" customFormat="1" ht="12.95" customHeight="1" x14ac:dyDescent="0.2">
      <c r="C28" s="20"/>
      <c r="D28" s="44"/>
      <c r="Q28" s="39"/>
    </row>
    <row r="29" spans="1:21" s="13" customFormat="1" ht="12.95" customHeight="1" x14ac:dyDescent="0.2">
      <c r="C29" s="20"/>
      <c r="D29" s="44"/>
      <c r="Q29" s="39"/>
    </row>
    <row r="30" spans="1:21" s="13" customFormat="1" ht="12.95" customHeight="1" x14ac:dyDescent="0.2">
      <c r="C30" s="20"/>
      <c r="D30" s="44"/>
      <c r="Q30" s="39"/>
    </row>
    <row r="31" spans="1:21" s="13" customFormat="1" ht="12.95" customHeight="1" x14ac:dyDescent="0.2">
      <c r="C31" s="20"/>
      <c r="D31" s="44"/>
      <c r="Q31" s="39"/>
    </row>
    <row r="32" spans="1:21" s="13" customFormat="1" ht="12.95" customHeight="1" x14ac:dyDescent="0.2">
      <c r="C32" s="20"/>
      <c r="D32" s="44"/>
      <c r="Q32" s="39"/>
    </row>
    <row r="33" spans="3:17" s="13" customFormat="1" ht="12.95" customHeight="1" x14ac:dyDescent="0.2">
      <c r="C33" s="20"/>
      <c r="D33" s="44"/>
      <c r="Q33" s="39"/>
    </row>
    <row r="34" spans="3:17" s="13" customFormat="1" ht="12.95" customHeight="1" x14ac:dyDescent="0.2">
      <c r="C34" s="20"/>
      <c r="D34" s="20"/>
    </row>
    <row r="35" spans="3:17" s="13" customFormat="1" ht="12.95" customHeight="1" x14ac:dyDescent="0.2">
      <c r="C35" s="20"/>
      <c r="D35" s="20"/>
    </row>
    <row r="36" spans="3:17" s="13" customFormat="1" ht="12.95" customHeight="1" x14ac:dyDescent="0.2">
      <c r="C36" s="20"/>
      <c r="D36" s="20"/>
    </row>
    <row r="37" spans="3:17" s="13" customFormat="1" ht="12.95" customHeight="1" x14ac:dyDescent="0.2">
      <c r="C37" s="20"/>
      <c r="D37" s="20"/>
    </row>
    <row r="38" spans="3:17" s="13" customFormat="1" ht="12.95" customHeight="1" x14ac:dyDescent="0.2">
      <c r="C38" s="20"/>
      <c r="D38" s="20"/>
    </row>
    <row r="39" spans="3:17" s="13" customFormat="1" ht="12.95" customHeight="1" x14ac:dyDescent="0.2">
      <c r="C39" s="20"/>
      <c r="D39" s="20"/>
    </row>
    <row r="40" spans="3:17" s="13" customFormat="1" ht="12.95" customHeight="1" x14ac:dyDescent="0.2">
      <c r="C40" s="20"/>
      <c r="D40" s="20"/>
    </row>
    <row r="41" spans="3:17" s="13" customFormat="1" ht="12.95" customHeight="1" x14ac:dyDescent="0.2">
      <c r="C41" s="20"/>
      <c r="D41" s="20"/>
    </row>
    <row r="42" spans="3:17" s="13" customFormat="1" ht="12.95" customHeight="1" x14ac:dyDescent="0.2">
      <c r="C42" s="20"/>
      <c r="D42" s="20"/>
    </row>
    <row r="43" spans="3:17" s="13" customFormat="1" ht="12.95" customHeight="1" x14ac:dyDescent="0.2">
      <c r="C43" s="20"/>
      <c r="D43" s="20"/>
    </row>
    <row r="44" spans="3:17" s="13" customFormat="1" ht="12.95" customHeight="1" x14ac:dyDescent="0.2">
      <c r="C44" s="20"/>
      <c r="D44" s="20"/>
    </row>
    <row r="45" spans="3:17" s="13" customFormat="1" ht="12.95" customHeight="1" x14ac:dyDescent="0.2">
      <c r="C45" s="20"/>
      <c r="D45" s="20"/>
    </row>
    <row r="46" spans="3:17" s="13" customFormat="1" ht="12.95" customHeight="1" x14ac:dyDescent="0.2">
      <c r="C46" s="20"/>
      <c r="D46" s="20"/>
    </row>
    <row r="47" spans="3:17" s="13" customFormat="1" ht="12.95" customHeight="1" x14ac:dyDescent="0.2">
      <c r="C47" s="20"/>
      <c r="D47" s="20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2024-02-19T03:43:20Z</dcterms:modified>
</cp:coreProperties>
</file>