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96EBE0A-194F-457C-88B4-5AD519617FC9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3" i="1"/>
  <c r="O27" i="1"/>
  <c r="O31" i="1"/>
  <c r="O22" i="1"/>
  <c r="O26" i="1"/>
  <c r="O30" i="1"/>
  <c r="O34" i="1"/>
  <c r="O25" i="1"/>
  <c r="O29" i="1"/>
  <c r="O3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<sst xmlns="http://schemas.openxmlformats.org/spreadsheetml/2006/main" count="80" uniqueCount="53">
  <si>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</si>
  <si>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</si>
  <si>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</si>
  <si>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</si>
  <si>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</si>
  <si>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</si>
  <si>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</si>
  <si>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</si>
  <si>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</si>
  <si>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</si>
  <si>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</si>
  <si>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</si>
  <si>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</si>
  <si>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</si>
  <si>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</si>
  <si>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</si>
  <si>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</si>
  <si>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</si>
  <si>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</si>
  <si>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</si>
  <si>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</si>
  <si>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</si>
  <si>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</si>
  <si>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</si>
  <si>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</si>
  <si>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</si>
  <si>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</si>
  <si>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</si>
  <si>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</si>
  <si>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</si>
  <si>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</si>
  <si>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</si>
  <si>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</si>
  <si>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</si>
  <si>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</si>
  <si>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</si>
  <si>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</si>
  <si>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</si>
  <si>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</si>
  <si>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</si>
  <si>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</si>
  <si>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</si>
  <si>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</si>
  <si>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</si>
  <si>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</si>
  <si>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</si>
  <si>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Fr284 Lyr</t>
  </si>
  <si>
    <t>EW</t>
  </si>
  <si>
    <t>VSX</t>
  </si>
  <si>
    <t>17.20 (0.68)</t>
  </si>
  <si>
    <t>BAV102 Feb 2025</t>
  </si>
  <si>
    <t>I</t>
  </si>
  <si>
    <t>VSX : Detail for Fr284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</si>
</sst>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6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Fr284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6.4559999736957252E-4</c:v>
                </c:pt>
                <c:pt idx="2">
                  <c:v>5.1620000158436596E-4</c:v>
                </c:pt>
                <c:pt idx="3">
                  <c:v>2.9088000010233372E-3</c:v>
                </c:pt>
                <c:pt idx="4">
                  <c:v>7.9999997979030013E-5</c:v>
                </c:pt>
                <c:pt idx="5">
                  <c:v>2.4217999962274916E-3</c:v>
                </c:pt>
                <c:pt idx="6">
                  <c:v>1.6684000001987442E-3</c:v>
                </c:pt>
                <c:pt idx="7">
                  <c:v>5.526000022655353E-4</c:v>
                </c:pt>
                <c:pt idx="8">
                  <c:v>6.3627999916207045E-3</c:v>
                </c:pt>
                <c:pt idx="9">
                  <c:v>3.3006000012392178E-3</c:v>
                </c:pt>
                <c:pt idx="10">
                  <c:v>6.0711999976774678E-3</c:v>
                </c:pt>
                <c:pt idx="11">
                  <c:v>3.8067999994382262E-3</c:v>
                </c:pt>
                <c:pt idx="12">
                  <c:v>3.5901999945053831E-3</c:v>
                </c:pt>
                <c:pt idx="13">
                  <c:v>5.8910000007017516E-3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-3.8047448937498628E-4</c:v>
                </c:pt>
                <c:pt idx="1">
                  <c:v>5.9630076955404193E-4</c:v>
                </c:pt>
                <c:pt idx="2">
                  <c:v>5.9682143866860945E-4</c:v>
                </c:pt>
                <c:pt idx="3">
                  <c:v>1.5709933520247992E-3</c:v>
                </c:pt>
                <c:pt idx="4">
                  <c:v>1.5980681459823202E-3</c:v>
                </c:pt>
                <c:pt idx="5">
                  <c:v>1.6256636090544088E-3</c:v>
                </c:pt>
                <c:pt idx="6">
                  <c:v>2.6466957427216924E-3</c:v>
                </c:pt>
                <c:pt idx="7">
                  <c:v>2.7284407937088234E-3</c:v>
                </c:pt>
                <c:pt idx="8">
                  <c:v>3.7005300306067425E-3</c:v>
                </c:pt>
                <c:pt idx="9">
                  <c:v>4.5924362238612335E-3</c:v>
                </c:pt>
                <c:pt idx="10">
                  <c:v>4.5929568929758005E-3</c:v>
                </c:pt>
                <c:pt idx="11">
                  <c:v>4.6064942899545613E-3</c:v>
                </c:pt>
                <c:pt idx="12">
                  <c:v>4.6528338411510875E-3</c:v>
                </c:pt>
                <c:pt idx="13">
                  <c:v>4.6882393409416918E-3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938</c:v>
                      </c:pt>
                      <c:pt idx="2">
                        <c:v>938.5</c:v>
                      </c:pt>
                      <c:pt idx="3">
                        <c:v>1874</c:v>
                      </c:pt>
                      <c:pt idx="4">
                        <c:v>1900</c:v>
                      </c:pt>
                      <c:pt idx="5">
                        <c:v>1926.5</c:v>
                      </c:pt>
                      <c:pt idx="6">
                        <c:v>2907</c:v>
                      </c:pt>
                      <c:pt idx="7">
                        <c:v>2985.5</c:v>
                      </c:pt>
                      <c:pt idx="8">
                        <c:v>3919</c:v>
                      </c:pt>
                      <c:pt idx="9">
                        <c:v>4775.5</c:v>
                      </c:pt>
                      <c:pt idx="10">
                        <c:v>4776</c:v>
                      </c:pt>
                      <c:pt idx="11">
                        <c:v>4789</c:v>
                      </c:pt>
                      <c:pt idx="12">
                        <c:v>4833.5</c:v>
                      </c:pt>
                      <c:pt idx="13">
                        <c:v>4867.5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Fr284 Lyr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6.4559999736957252E-4</c:v>
                </c:pt>
                <c:pt idx="2">
                  <c:v>5.1620000158436596E-4</c:v>
                </c:pt>
                <c:pt idx="3">
                  <c:v>2.9088000010233372E-3</c:v>
                </c:pt>
                <c:pt idx="4">
                  <c:v>7.9999997979030013E-5</c:v>
                </c:pt>
                <c:pt idx="5">
                  <c:v>2.4217999962274916E-3</c:v>
                </c:pt>
                <c:pt idx="6">
                  <c:v>1.6684000001987442E-3</c:v>
                </c:pt>
                <c:pt idx="7">
                  <c:v>5.526000022655353E-4</c:v>
                </c:pt>
                <c:pt idx="8">
                  <c:v>6.3627999916207045E-3</c:v>
                </c:pt>
                <c:pt idx="9">
                  <c:v>3.3006000012392178E-3</c:v>
                </c:pt>
                <c:pt idx="10">
                  <c:v>6.0711999976774678E-3</c:v>
                </c:pt>
                <c:pt idx="11">
                  <c:v>3.8067999994382262E-3</c:v>
                </c:pt>
                <c:pt idx="12">
                  <c:v>3.5901999945053831E-3</c:v>
                </c:pt>
                <c:pt idx="13">
                  <c:v>5.8910000007017516E-3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  <c:pt idx="8">
                    <c:v>4.8999999999999998E-3</c:v>
                  </c:pt>
                  <c:pt idx="9">
                    <c:v>4.8999999999999998E-3</c:v>
                  </c:pt>
                  <c:pt idx="10">
                    <c:v>4.8999999999999998E-3</c:v>
                  </c:pt>
                  <c:pt idx="11">
                    <c:v>4.8999999999999998E-3</c:v>
                  </c:pt>
                  <c:pt idx="12">
                    <c:v>4.8999999999999998E-3</c:v>
                  </c:pt>
                  <c:pt idx="1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-3.8047448937498628E-4</c:v>
                </c:pt>
                <c:pt idx="1">
                  <c:v>5.9630076955404193E-4</c:v>
                </c:pt>
                <c:pt idx="2">
                  <c:v>5.9682143866860945E-4</c:v>
                </c:pt>
                <c:pt idx="3">
                  <c:v>1.5709933520247992E-3</c:v>
                </c:pt>
                <c:pt idx="4">
                  <c:v>1.5980681459823202E-3</c:v>
                </c:pt>
                <c:pt idx="5">
                  <c:v>1.6256636090544088E-3</c:v>
                </c:pt>
                <c:pt idx="6">
                  <c:v>2.6466957427216924E-3</c:v>
                </c:pt>
                <c:pt idx="7">
                  <c:v>2.7284407937088234E-3</c:v>
                </c:pt>
                <c:pt idx="8">
                  <c:v>3.7005300306067425E-3</c:v>
                </c:pt>
                <c:pt idx="9">
                  <c:v>4.5924362238612335E-3</c:v>
                </c:pt>
                <c:pt idx="10">
                  <c:v>4.5929568929758005E-3</c:v>
                </c:pt>
                <c:pt idx="11">
                  <c:v>4.6064942899545613E-3</c:v>
                </c:pt>
                <c:pt idx="12">
                  <c:v>4.6528338411510875E-3</c:v>
                </c:pt>
                <c:pt idx="13">
                  <c:v>4.6882393409416918E-3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938</c:v>
                </c:pt>
                <c:pt idx="2">
                  <c:v>938.5</c:v>
                </c:pt>
                <c:pt idx="3">
                  <c:v>1874</c:v>
                </c:pt>
                <c:pt idx="4">
                  <c:v>1900</c:v>
                </c:pt>
                <c:pt idx="5">
                  <c:v>1926.5</c:v>
                </c:pt>
                <c:pt idx="6">
                  <c:v>2907</c:v>
                </c:pt>
                <c:pt idx="7">
                  <c:v>2985.5</c:v>
                </c:pt>
                <c:pt idx="8">
                  <c:v>3919</c:v>
                </c:pt>
                <c:pt idx="9">
                  <c:v>4775.5</c:v>
                </c:pt>
                <c:pt idx="10">
                  <c:v>4776</c:v>
                </c:pt>
                <c:pt idx="11">
                  <c:v>4789</c:v>
                </c:pt>
                <c:pt idx="12">
                  <c:v>4833.5</c:v>
                </c:pt>
                <c:pt idx="13">
                  <c:v>4867.5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8313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58678.546000000002</v>
      </c>
      <c r="D7" s="13" t="s">
        <v>48</v>
      </c>
    </row>
    <row r="8" spans="1:15" ht="12.95" customHeight="1" x14ac:dyDescent="0.2">
      <c r="A8" s="20" t="s">
        <v>3</v>
      </c>
      <c r="C8" s="28">
        <v>0.38045879999999999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-3.8047448937498628E-4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1.0413382291354244E-6</v>
      </c>
      <c r="D12" s="21"/>
      <c r="E12" s="31" t="s">
        <v>45</v>
      </c>
      <c r="F12" s="32" t="s">
        <v>49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60838.789279861106</v>
      </c>
    </row>
    <row r="15" spans="1:15" ht="12.95" customHeight="1" x14ac:dyDescent="0.2">
      <c r="A15" s="17" t="s">
        <v>17</v>
      </c>
      <c r="C15" s="18">
        <f ca="1">(C7+C11)+(C8+C12)*INT(MAX(F21:F3533))</f>
        <v>60530.243667318675</v>
      </c>
      <c r="E15" s="33" t="s">
        <v>33</v>
      </c>
      <c r="F15" s="35">
        <f ca="1">ROUND(2*(F14-$C$7)/$C$8,0)/2+F13</f>
        <v>5679</v>
      </c>
    </row>
    <row r="16" spans="1:15" ht="12.95" customHeight="1" x14ac:dyDescent="0.2">
      <c r="A16" s="17" t="s">
        <v>4</v>
      </c>
      <c r="C16" s="18">
        <f ca="1">+C8+C12</f>
        <v>0.38045984133822913</v>
      </c>
      <c r="E16" s="33" t="s">
        <v>34</v>
      </c>
      <c r="F16" s="35">
        <f ca="1">ROUND(2*(F14-$C$15)/$C$16,0)/2+F13</f>
        <v>812</v>
      </c>
    </row>
    <row r="17" spans="1:21" ht="12.95" customHeight="1" thickBot="1" x14ac:dyDescent="0.25">
      <c r="A17" s="16" t="s">
        <v>27</v>
      </c>
      <c r="C17" s="20">
        <f>COUNT(C21:C2191)</f>
        <v>14</v>
      </c>
      <c r="E17" s="33" t="s">
        <v>43</v>
      </c>
      <c r="F17" s="36">
        <f ca="1">+$C$15+$C$16*$F$16-15018.5-$C$5/24</f>
        <v>45821.072891818651</v>
      </c>
    </row>
    <row r="18" spans="1:21" ht="12.95" customHeight="1" thickTop="1" thickBot="1" x14ac:dyDescent="0.25">
      <c r="A18" s="17" t="s">
        <v>5</v>
      </c>
      <c r="C18" s="24">
        <f ca="1">+C15</f>
        <v>60530.243667318675</v>
      </c>
      <c r="D18" s="25">
        <f ca="1">+C16</f>
        <v>0.38045984133822913</v>
      </c>
      <c r="E18" s="38" t="s">
        <v>44</v>
      </c>
      <c r="F18" s="37">
        <f ca="1">+($C$15+$C$16*$F$16)-($C$16/2)-15018.5-$C$5/24</f>
        <v>45820.88266189798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58678.546000000002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-3.8047448937498628E-4</v>
      </c>
      <c r="Q21" s="26">
        <f>+C21-15018.5</f>
        <v>43660.046000000002</v>
      </c>
    </row>
    <row r="22" spans="1:21" ht="12.95" customHeight="1" x14ac:dyDescent="0.2">
      <c r="A22" s="40" t="s">
        <v>50</v>
      </c>
      <c r="B22" s="39" t="s">
        <v>51</v>
      </c>
      <c r="C22" s="40">
        <v>59035.417000000001</v>
      </c>
      <c r="D22" s="40">
        <v>4.8999999999999998E-3</v>
      </c>
      <c r="E22" s="20">
        <f t="shared" ref="E22:E34" si="0">+(C22-C$7)/C$8</f>
        <v>938.00169689858456</v>
      </c>
      <c r="F22" s="20">
        <f t="shared" ref="F22:F34" si="1">ROUND(2*E22,0)/2</f>
        <v>938</v>
      </c>
      <c r="G22" s="20">
        <f t="shared" ref="G22:G34" si="2">+C22-(C$7+F22*C$8)</f>
        <v>6.4559999736957252E-4</v>
      </c>
      <c r="K22" s="20">
        <f t="shared" ref="K22:K34" si="3">+G22</f>
        <v>6.4559999736957252E-4</v>
      </c>
      <c r="O22" s="20">
        <f t="shared" ref="O22:O34" ca="1" si="4">+C$11+C$12*$F22</f>
        <v>5.9630076955404193E-4</v>
      </c>
      <c r="Q22" s="26">
        <f t="shared" ref="Q22:Q34" si="5">+C22-15018.5</f>
        <v>44016.917000000001</v>
      </c>
    </row>
    <row r="23" spans="1:21" ht="12.95" customHeight="1" x14ac:dyDescent="0.2">
      <c r="A23" s="40" t="s">
        <v>50</v>
      </c>
      <c r="B23" s="39" t="s">
        <v>51</v>
      </c>
      <c r="C23" s="41">
        <v>59035.607100000001</v>
      </c>
      <c r="D23" s="40">
        <v>4.8999999999999998E-3</v>
      </c>
      <c r="E23" s="20">
        <f t="shared" si="0"/>
        <v>938.50135678291315</v>
      </c>
      <c r="F23" s="20">
        <f t="shared" si="1"/>
        <v>938.5</v>
      </c>
      <c r="G23" s="20">
        <f t="shared" si="2"/>
        <v>5.1620000158436596E-4</v>
      </c>
      <c r="K23" s="20">
        <f t="shared" si="3"/>
        <v>5.1620000158436596E-4</v>
      </c>
      <c r="O23" s="20">
        <f t="shared" ca="1" si="4"/>
        <v>5.9682143866860945E-4</v>
      </c>
      <c r="Q23" s="26">
        <f t="shared" si="5"/>
        <v>44017.107100000001</v>
      </c>
    </row>
    <row r="24" spans="1:21" ht="12.95" customHeight="1" x14ac:dyDescent="0.2">
      <c r="A24" s="40" t="s">
        <v>50</v>
      </c>
      <c r="B24" s="39" t="s">
        <v>51</v>
      </c>
      <c r="C24" s="41">
        <v>59391.528700000003</v>
      </c>
      <c r="D24" s="40">
        <v>4.8999999999999998E-3</v>
      </c>
      <c r="E24" s="20">
        <f t="shared" si="0"/>
        <v>1874.0076455059011</v>
      </c>
      <c r="F24" s="20">
        <f t="shared" si="1"/>
        <v>1874</v>
      </c>
      <c r="G24" s="20">
        <f t="shared" si="2"/>
        <v>2.9088000010233372E-3</v>
      </c>
      <c r="K24" s="20">
        <f t="shared" si="3"/>
        <v>2.9088000010233372E-3</v>
      </c>
      <c r="O24" s="20">
        <f t="shared" ca="1" si="4"/>
        <v>1.5709933520247992E-3</v>
      </c>
      <c r="Q24" s="26">
        <f t="shared" si="5"/>
        <v>44373.028700000003</v>
      </c>
    </row>
    <row r="25" spans="1:21" ht="12.95" customHeight="1" x14ac:dyDescent="0.2">
      <c r="A25" s="40" t="s">
        <v>50</v>
      </c>
      <c r="B25" s="39" t="s">
        <v>51</v>
      </c>
      <c r="C25" s="41">
        <v>59401.417800000003</v>
      </c>
      <c r="D25" s="40">
        <v>4.8999999999999998E-3</v>
      </c>
      <c r="E25" s="20">
        <f t="shared" si="0"/>
        <v>1900.0002102724416</v>
      </c>
      <c r="F25" s="20">
        <f t="shared" si="1"/>
        <v>1900</v>
      </c>
      <c r="G25" s="20">
        <f t="shared" si="2"/>
        <v>7.9999997979030013E-5</v>
      </c>
      <c r="K25" s="20">
        <f t="shared" si="3"/>
        <v>7.9999997979030013E-5</v>
      </c>
      <c r="O25" s="20">
        <f t="shared" ca="1" si="4"/>
        <v>1.5980681459823202E-3</v>
      </c>
      <c r="Q25" s="26">
        <f t="shared" si="5"/>
        <v>44382.917800000003</v>
      </c>
    </row>
    <row r="26" spans="1:21" ht="12.95" customHeight="1" x14ac:dyDescent="0.2">
      <c r="A26" s="40" t="s">
        <v>50</v>
      </c>
      <c r="B26" s="39" t="s">
        <v>51</v>
      </c>
      <c r="C26" s="41">
        <v>59411.5023</v>
      </c>
      <c r="D26" s="40">
        <v>4.8999999999999998E-3</v>
      </c>
      <c r="E26" s="20">
        <f t="shared" si="0"/>
        <v>1926.5063654724192</v>
      </c>
      <c r="F26" s="20">
        <f t="shared" si="1"/>
        <v>1926.5</v>
      </c>
      <c r="G26" s="20">
        <f t="shared" si="2"/>
        <v>2.4217999962274916E-3</v>
      </c>
      <c r="K26" s="20">
        <f t="shared" si="3"/>
        <v>2.4217999962274916E-3</v>
      </c>
      <c r="O26" s="20">
        <f t="shared" ca="1" si="4"/>
        <v>1.6256636090544088E-3</v>
      </c>
      <c r="Q26" s="26">
        <f t="shared" si="5"/>
        <v>44393.0023</v>
      </c>
    </row>
    <row r="27" spans="1:21" ht="12.95" customHeight="1" x14ac:dyDescent="0.2">
      <c r="A27" s="40" t="s">
        <v>50</v>
      </c>
      <c r="B27" s="39" t="s">
        <v>51</v>
      </c>
      <c r="C27" s="41">
        <v>59784.541400000002</v>
      </c>
      <c r="D27" s="40">
        <v>4.8999999999999998E-3</v>
      </c>
      <c r="E27" s="20">
        <f t="shared" si="0"/>
        <v>2907.0043852317249</v>
      </c>
      <c r="F27" s="20">
        <f t="shared" si="1"/>
        <v>2907</v>
      </c>
      <c r="G27" s="20">
        <f t="shared" si="2"/>
        <v>1.6684000001987442E-3</v>
      </c>
      <c r="K27" s="20">
        <f t="shared" si="3"/>
        <v>1.6684000001987442E-3</v>
      </c>
      <c r="O27" s="20">
        <f t="shared" ca="1" si="4"/>
        <v>2.6466957427216924E-3</v>
      </c>
      <c r="Q27" s="26">
        <f t="shared" si="5"/>
        <v>44766.041400000002</v>
      </c>
    </row>
    <row r="28" spans="1:21" ht="12.95" customHeight="1" x14ac:dyDescent="0.2">
      <c r="A28" s="40" t="s">
        <v>50</v>
      </c>
      <c r="B28" s="39" t="s">
        <v>51</v>
      </c>
      <c r="C28" s="41">
        <v>59814.406300000002</v>
      </c>
      <c r="D28" s="40">
        <v>4.8999999999999998E-3</v>
      </c>
      <c r="E28" s="20">
        <f t="shared" si="0"/>
        <v>2985.5014524568765</v>
      </c>
      <c r="F28" s="20">
        <f t="shared" si="1"/>
        <v>2985.5</v>
      </c>
      <c r="G28" s="20">
        <f t="shared" si="2"/>
        <v>5.526000022655353E-4</v>
      </c>
      <c r="K28" s="20">
        <f t="shared" si="3"/>
        <v>5.526000022655353E-4</v>
      </c>
      <c r="O28" s="20">
        <f t="shared" ca="1" si="4"/>
        <v>2.7284407937088234E-3</v>
      </c>
      <c r="Q28" s="26">
        <f t="shared" si="5"/>
        <v>44795.906300000002</v>
      </c>
    </row>
    <row r="29" spans="1:21" ht="12.95" customHeight="1" x14ac:dyDescent="0.2">
      <c r="A29" s="40" t="s">
        <v>50</v>
      </c>
      <c r="B29" s="39" t="s">
        <v>51</v>
      </c>
      <c r="C29" s="41">
        <v>60169.570399999997</v>
      </c>
      <c r="D29" s="40">
        <v>4.8999999999999998E-3</v>
      </c>
      <c r="E29" s="20">
        <f t="shared" si="0"/>
        <v>3919.016724018461</v>
      </c>
      <c r="F29" s="20">
        <f t="shared" si="1"/>
        <v>3919</v>
      </c>
      <c r="G29" s="20">
        <f t="shared" si="2"/>
        <v>6.3627999916207045E-3</v>
      </c>
      <c r="K29" s="20">
        <f t="shared" si="3"/>
        <v>6.3627999916207045E-3</v>
      </c>
      <c r="O29" s="20">
        <f t="shared" ca="1" si="4"/>
        <v>3.7005300306067425E-3</v>
      </c>
      <c r="Q29" s="26">
        <f t="shared" si="5"/>
        <v>45151.070399999997</v>
      </c>
    </row>
    <row r="30" spans="1:21" ht="12.95" customHeight="1" x14ac:dyDescent="0.2">
      <c r="A30" s="42" t="s">
        <v>50</v>
      </c>
      <c r="B30" s="39" t="s">
        <v>51</v>
      </c>
      <c r="C30" s="40">
        <v>60495.4303</v>
      </c>
      <c r="D30" s="40">
        <v>4.8999999999999998E-3</v>
      </c>
      <c r="E30" s="20">
        <f t="shared" si="0"/>
        <v>4775.5086753151663</v>
      </c>
      <c r="F30" s="20">
        <f t="shared" si="1"/>
        <v>4775.5</v>
      </c>
      <c r="G30" s="20">
        <f t="shared" si="2"/>
        <v>3.3006000012392178E-3</v>
      </c>
      <c r="K30" s="20">
        <f t="shared" si="3"/>
        <v>3.3006000012392178E-3</v>
      </c>
      <c r="O30" s="20">
        <f t="shared" ca="1" si="4"/>
        <v>4.5924362238612335E-3</v>
      </c>
      <c r="Q30" s="26">
        <f t="shared" si="5"/>
        <v>45476.9303</v>
      </c>
    </row>
    <row r="31" spans="1:21" ht="12.95" customHeight="1" x14ac:dyDescent="0.2">
      <c r="A31" s="42" t="s">
        <v>50</v>
      </c>
      <c r="B31" s="39" t="s">
        <v>51</v>
      </c>
      <c r="C31" s="40">
        <v>60495.623299999999</v>
      </c>
      <c r="D31" s="40">
        <v>4.8999999999999998E-3</v>
      </c>
      <c r="E31" s="20">
        <f t="shared" si="0"/>
        <v>4776.0159575754251</v>
      </c>
      <c r="F31" s="20">
        <f t="shared" si="1"/>
        <v>4776</v>
      </c>
      <c r="G31" s="20">
        <f t="shared" si="2"/>
        <v>6.0711999976774678E-3</v>
      </c>
      <c r="K31" s="20">
        <f t="shared" si="3"/>
        <v>6.0711999976774678E-3</v>
      </c>
      <c r="O31" s="20">
        <f t="shared" ca="1" si="4"/>
        <v>4.5929568929758005E-3</v>
      </c>
      <c r="Q31" s="26">
        <f t="shared" si="5"/>
        <v>45477.123299999999</v>
      </c>
    </row>
    <row r="32" spans="1:21" ht="12.95" customHeight="1" x14ac:dyDescent="0.2">
      <c r="A32" s="42" t="s">
        <v>50</v>
      </c>
      <c r="B32" s="39" t="s">
        <v>51</v>
      </c>
      <c r="C32" s="40">
        <v>60500.567000000003</v>
      </c>
      <c r="D32" s="40">
        <v>4.8999999999999998E-3</v>
      </c>
      <c r="E32" s="20">
        <f t="shared" si="0"/>
        <v>4789.0100058140351</v>
      </c>
      <c r="F32" s="20">
        <f t="shared" si="1"/>
        <v>4789</v>
      </c>
      <c r="G32" s="20">
        <f t="shared" si="2"/>
        <v>3.8067999994382262E-3</v>
      </c>
      <c r="K32" s="20">
        <f t="shared" si="3"/>
        <v>3.8067999994382262E-3</v>
      </c>
      <c r="O32" s="20">
        <f t="shared" ca="1" si="4"/>
        <v>4.6064942899545613E-3</v>
      </c>
      <c r="Q32" s="26">
        <f t="shared" si="5"/>
        <v>45482.067000000003</v>
      </c>
    </row>
    <row r="33" spans="1:17" ht="12.95" customHeight="1" x14ac:dyDescent="0.2">
      <c r="A33" s="40" t="s">
        <v>50</v>
      </c>
      <c r="B33" s="39" t="s">
        <v>51</v>
      </c>
      <c r="C33" s="40">
        <v>60517.497199999998</v>
      </c>
      <c r="D33" s="40">
        <v>4.8999999999999998E-3</v>
      </c>
      <c r="E33" s="20">
        <f t="shared" si="0"/>
        <v>4833.509436501392</v>
      </c>
      <c r="F33" s="20">
        <f t="shared" si="1"/>
        <v>4833.5</v>
      </c>
      <c r="G33" s="20">
        <f t="shared" si="2"/>
        <v>3.5901999945053831E-3</v>
      </c>
      <c r="K33" s="20">
        <f t="shared" si="3"/>
        <v>3.5901999945053831E-3</v>
      </c>
      <c r="O33" s="20">
        <f t="shared" ca="1" si="4"/>
        <v>4.6528338411510875E-3</v>
      </c>
      <c r="Q33" s="26">
        <f t="shared" si="5"/>
        <v>45498.997199999998</v>
      </c>
    </row>
    <row r="34" spans="1:17" ht="12.95" customHeight="1" x14ac:dyDescent="0.2">
      <c r="A34" s="42" t="s">
        <v>50</v>
      </c>
      <c r="B34" s="39" t="s">
        <v>51</v>
      </c>
      <c r="C34" s="40">
        <v>60530.435100000002</v>
      </c>
      <c r="D34" s="40">
        <v>4.8999999999999998E-3</v>
      </c>
      <c r="E34" s="20">
        <f t="shared" si="0"/>
        <v>4867.5154839367633</v>
      </c>
      <c r="F34" s="20">
        <f t="shared" si="1"/>
        <v>4867.5</v>
      </c>
      <c r="G34" s="20">
        <f t="shared" si="2"/>
        <v>5.8910000007017516E-3</v>
      </c>
      <c r="K34" s="20">
        <f t="shared" si="3"/>
        <v>5.8910000007017516E-3</v>
      </c>
      <c r="O34" s="20">
        <f t="shared" ca="1" si="4"/>
        <v>4.6882393409416918E-3</v>
      </c>
      <c r="Q34" s="26">
        <f t="shared" si="5"/>
        <v>45511.935100000002</v>
      </c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831352" xr:uid="{F3FB319B-7C2B-47A2-B063-B7CF06A28E12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2025-06-12T06:56:33Z</dcterms:modified>
</cp:coreProperties>
</file>