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862FC93-CEF2-4CE8-A43A-BC4D3151D3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L22" i="1" s="1"/>
  <c r="Q22" i="1"/>
  <c r="E23" i="1"/>
  <c r="F23" i="1"/>
  <c r="G23" i="1" s="1"/>
  <c r="L23" i="1" s="1"/>
  <c r="Q23" i="1"/>
  <c r="E24" i="1"/>
  <c r="F24" i="1" s="1"/>
  <c r="G24" i="1" s="1"/>
  <c r="L24" i="1" s="1"/>
  <c r="Q24" i="1"/>
  <c r="E25" i="1"/>
  <c r="F25" i="1"/>
  <c r="G25" i="1"/>
  <c r="L25" i="1" s="1"/>
  <c r="Q25" i="1"/>
  <c r="E26" i="1"/>
  <c r="F26" i="1" s="1"/>
  <c r="G26" i="1" s="1"/>
  <c r="L26" i="1" s="1"/>
  <c r="Q26" i="1"/>
  <c r="E27" i="1"/>
  <c r="F27" i="1"/>
  <c r="G27" i="1" s="1"/>
  <c r="L27" i="1" s="1"/>
  <c r="Q27" i="1"/>
  <c r="E28" i="1"/>
  <c r="F28" i="1" s="1"/>
  <c r="G28" i="1" s="1"/>
  <c r="L28" i="1" s="1"/>
  <c r="Q28" i="1"/>
  <c r="E29" i="1"/>
  <c r="F29" i="1"/>
  <c r="G29" i="1"/>
  <c r="L29" i="1" s="1"/>
  <c r="Q29" i="1"/>
  <c r="E30" i="1"/>
  <c r="F30" i="1" s="1"/>
  <c r="G30" i="1" s="1"/>
  <c r="L30" i="1" s="1"/>
  <c r="Q30" i="1"/>
  <c r="E31" i="1"/>
  <c r="F31" i="1"/>
  <c r="G31" i="1" s="1"/>
  <c r="L31" i="1" s="1"/>
  <c r="Q31" i="1"/>
  <c r="E32" i="1"/>
  <c r="F32" i="1" s="1"/>
  <c r="G32" i="1" s="1"/>
  <c r="L32" i="1" s="1"/>
  <c r="Q32" i="1"/>
  <c r="E33" i="1"/>
  <c r="F33" i="1"/>
  <c r="G33" i="1"/>
  <c r="L33" i="1" s="1"/>
  <c r="Q33" i="1"/>
  <c r="E34" i="1"/>
  <c r="F34" i="1" s="1"/>
  <c r="G34" i="1" s="1"/>
  <c r="L34" i="1" s="1"/>
  <c r="Q34" i="1"/>
  <c r="E35" i="1"/>
  <c r="F35" i="1"/>
  <c r="G35" i="1" s="1"/>
  <c r="L35" i="1" s="1"/>
  <c r="Q35" i="1"/>
  <c r="E36" i="1"/>
  <c r="F36" i="1" s="1"/>
  <c r="G36" i="1" s="1"/>
  <c r="L36" i="1" s="1"/>
  <c r="Q36" i="1"/>
  <c r="E37" i="1"/>
  <c r="F37" i="1"/>
  <c r="G37" i="1"/>
  <c r="L37" i="1" s="1"/>
  <c r="Q37" i="1"/>
  <c r="E38" i="1"/>
  <c r="F38" i="1" s="1"/>
  <c r="G38" i="1" s="1"/>
  <c r="L38" i="1" s="1"/>
  <c r="Q38" i="1"/>
  <c r="E39" i="1"/>
  <c r="F39" i="1"/>
  <c r="G39" i="1" s="1"/>
  <c r="L39" i="1" s="1"/>
  <c r="Q39" i="1"/>
  <c r="E40" i="1"/>
  <c r="F40" i="1" s="1"/>
  <c r="G40" i="1" s="1"/>
  <c r="L40" i="1" s="1"/>
  <c r="Q40" i="1"/>
  <c r="E41" i="1"/>
  <c r="F41" i="1"/>
  <c r="G41" i="1"/>
  <c r="L41" i="1" s="1"/>
  <c r="Q41" i="1"/>
  <c r="E42" i="1"/>
  <c r="F42" i="1" s="1"/>
  <c r="G42" i="1" s="1"/>
  <c r="L42" i="1" s="1"/>
  <c r="Q42" i="1"/>
  <c r="E43" i="1"/>
  <c r="F43" i="1"/>
  <c r="G43" i="1" s="1"/>
  <c r="L43" i="1" s="1"/>
  <c r="Q43" i="1"/>
  <c r="E44" i="1"/>
  <c r="F44" i="1" s="1"/>
  <c r="G44" i="1" s="1"/>
  <c r="L44" i="1" s="1"/>
  <c r="Q44" i="1"/>
  <c r="E45" i="1"/>
  <c r="F45" i="1"/>
  <c r="G45" i="1"/>
  <c r="L45" i="1" s="1"/>
  <c r="Q45" i="1"/>
  <c r="G11" i="1"/>
  <c r="F11" i="1"/>
  <c r="C21" i="1"/>
  <c r="A21" i="1"/>
  <c r="F15" i="1" l="1"/>
  <c r="E21" i="1"/>
  <c r="F21" i="1" s="1"/>
  <c r="G21" i="1" s="1"/>
  <c r="C17" i="1"/>
  <c r="Q21" i="1"/>
  <c r="C12" i="1"/>
  <c r="C11" i="1"/>
  <c r="O24" i="1" l="1"/>
  <c r="O28" i="1"/>
  <c r="O32" i="1"/>
  <c r="O36" i="1"/>
  <c r="O40" i="1"/>
  <c r="O44" i="1"/>
  <c r="O38" i="1"/>
  <c r="O26" i="1"/>
  <c r="O45" i="1"/>
  <c r="O23" i="1"/>
  <c r="O27" i="1"/>
  <c r="O31" i="1"/>
  <c r="O35" i="1"/>
  <c r="O39" i="1"/>
  <c r="O43" i="1"/>
  <c r="O22" i="1"/>
  <c r="O30" i="1"/>
  <c r="O34" i="1"/>
  <c r="O42" i="1"/>
  <c r="O25" i="1"/>
  <c r="O29" i="1"/>
  <c r="O33" i="1"/>
  <c r="O37" i="1"/>
  <c r="O41" i="1"/>
  <c r="C16" i="1"/>
  <c r="D18" i="1" s="1"/>
  <c r="C15" i="1"/>
  <c r="O21" i="1"/>
  <c r="K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<sst xmlns="http://schemas.openxmlformats.org/spreadsheetml/2006/main" count="126" uniqueCount="55">
  <si>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</si>
  <si>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</si>
  <si>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</si>
  <si>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</si>
  <si>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</si>
  <si>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</si>
  <si>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</si>
  <si>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</si>
  <si>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</si>
  <si>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</si>
  <si>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</si>
  <si>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</si>
  <si>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</si>
  <si>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</si>
  <si>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</si>
  <si>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</si>
  <si>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</si>
  <si>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</si>
  <si>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</si>
  <si>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</si>
  <si>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</si>
  <si>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</si>
  <si>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</si>
  <si>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</si>
  <si>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</si>
  <si>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</si>
  <si>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</si>
  <si>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</si>
  <si>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</si>
  <si>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</si>
  <si>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</si>
  <si>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</si>
  <si>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</si>
  <si>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</si>
  <si>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</si>
  <si>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</si>
  <si>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</si>
  <si>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</si>
  <si>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</si>
  <si>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</si>
  <si>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</si>
  <si>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</si>
  <si>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</si>
  <si>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LMC V3735 Men</t>
  </si>
  <si>
    <t>EB</t>
  </si>
  <si>
    <t>VSX</t>
  </si>
  <si>
    <t>TESS/BAJ/RAA</t>
  </si>
  <si>
    <t>I</t>
  </si>
  <si>
    <t>II</t>
  </si>
  <si>
    <t>TESS</t>
  </si>
  <si>
    <t>VSS SEB Gp</t>
  </si>
  <si>
    <t xml:space="preserve">Mag </t>
  </si>
  <si>
    <t>Next ToM-P</t>
  </si>
  <si>
    <t>Next ToM-S</t>
  </si>
  <si>
    <t>12.00-13.00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</si>
</sst>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/>
    <xf numFmtId="166" fontId="18" fillId="0" borderId="0" xfId="0" applyNumberFormat="1" applyFont="1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right"/>
    </xf>
    <xf numFmtId="0" fontId="0" fillId="0" borderId="5" xfId="0" applyBorder="1">
      <alignment vertical="top"/>
    </xf>
    <xf numFmtId="0" fontId="0" fillId="5" borderId="6" xfId="0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22" fontId="19" fillId="0" borderId="11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LMC V3735 Men - O-C Diagr.</a:t>
            </a:r>
          </a:p>
        </c:rich>
      </c:tx>
      <c:layout>
        <c:manualLayout>
          <c:xMode val="edge"/>
          <c:yMode val="edge"/>
          <c:x val="0.39448621553884711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13580</c:v>
                </c:pt>
                <c:pt idx="2">
                  <c:v>13580.5</c:v>
                </c:pt>
                <c:pt idx="3">
                  <c:v>13628</c:v>
                </c:pt>
                <c:pt idx="4">
                  <c:v>13628.5</c:v>
                </c:pt>
                <c:pt idx="5">
                  <c:v>13678</c:v>
                </c:pt>
                <c:pt idx="6">
                  <c:v>13678.5</c:v>
                </c:pt>
                <c:pt idx="7">
                  <c:v>13785</c:v>
                </c:pt>
                <c:pt idx="8">
                  <c:v>13785.5</c:v>
                </c:pt>
                <c:pt idx="9">
                  <c:v>13841</c:v>
                </c:pt>
                <c:pt idx="10">
                  <c:v>13841.5</c:v>
                </c:pt>
                <c:pt idx="11">
                  <c:v>13893</c:v>
                </c:pt>
                <c:pt idx="12">
                  <c:v>13893.5</c:v>
                </c:pt>
                <c:pt idx="13">
                  <c:v>13945</c:v>
                </c:pt>
                <c:pt idx="14">
                  <c:v>13945.5</c:v>
                </c:pt>
                <c:pt idx="15">
                  <c:v>13994</c:v>
                </c:pt>
                <c:pt idx="16">
                  <c:v>13994.5</c:v>
                </c:pt>
                <c:pt idx="17">
                  <c:v>14044</c:v>
                </c:pt>
                <c:pt idx="18">
                  <c:v>14044.5</c:v>
                </c:pt>
                <c:pt idx="19">
                  <c:v>14093</c:v>
                </c:pt>
                <c:pt idx="20">
                  <c:v>14093.5</c:v>
                </c:pt>
                <c:pt idx="21">
                  <c:v>14144</c:v>
                </c:pt>
                <c:pt idx="22">
                  <c:v>14144.5</c:v>
                </c:pt>
                <c:pt idx="23">
                  <c:v>14197</c:v>
                </c:pt>
                <c:pt idx="24">
                  <c:v>14197.5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13580</c:v>
                </c:pt>
                <c:pt idx="2">
                  <c:v>13580.5</c:v>
                </c:pt>
                <c:pt idx="3">
                  <c:v>13628</c:v>
                </c:pt>
                <c:pt idx="4">
                  <c:v>13628.5</c:v>
                </c:pt>
                <c:pt idx="5">
                  <c:v>13678</c:v>
                </c:pt>
                <c:pt idx="6">
                  <c:v>13678.5</c:v>
                </c:pt>
                <c:pt idx="7">
                  <c:v>13785</c:v>
                </c:pt>
                <c:pt idx="8">
                  <c:v>13785.5</c:v>
                </c:pt>
                <c:pt idx="9">
                  <c:v>13841</c:v>
                </c:pt>
                <c:pt idx="10">
                  <c:v>13841.5</c:v>
                </c:pt>
                <c:pt idx="11">
                  <c:v>13893</c:v>
                </c:pt>
                <c:pt idx="12">
                  <c:v>13893.5</c:v>
                </c:pt>
                <c:pt idx="13">
                  <c:v>13945</c:v>
                </c:pt>
                <c:pt idx="14">
                  <c:v>13945.5</c:v>
                </c:pt>
                <c:pt idx="15">
                  <c:v>13994</c:v>
                </c:pt>
                <c:pt idx="16">
                  <c:v>13994.5</c:v>
                </c:pt>
                <c:pt idx="17">
                  <c:v>14044</c:v>
                </c:pt>
                <c:pt idx="18">
                  <c:v>14044.5</c:v>
                </c:pt>
                <c:pt idx="19">
                  <c:v>14093</c:v>
                </c:pt>
                <c:pt idx="20">
                  <c:v>14093.5</c:v>
                </c:pt>
                <c:pt idx="21">
                  <c:v>14144</c:v>
                </c:pt>
                <c:pt idx="22">
                  <c:v>14144.5</c:v>
                </c:pt>
                <c:pt idx="23">
                  <c:v>14197</c:v>
                </c:pt>
                <c:pt idx="24">
                  <c:v>14197.5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13580</c:v>
                </c:pt>
                <c:pt idx="2">
                  <c:v>13580.5</c:v>
                </c:pt>
                <c:pt idx="3">
                  <c:v>13628</c:v>
                </c:pt>
                <c:pt idx="4">
                  <c:v>13628.5</c:v>
                </c:pt>
                <c:pt idx="5">
                  <c:v>13678</c:v>
                </c:pt>
                <c:pt idx="6">
                  <c:v>13678.5</c:v>
                </c:pt>
                <c:pt idx="7">
                  <c:v>13785</c:v>
                </c:pt>
                <c:pt idx="8">
                  <c:v>13785.5</c:v>
                </c:pt>
                <c:pt idx="9">
                  <c:v>13841</c:v>
                </c:pt>
                <c:pt idx="10">
                  <c:v>13841.5</c:v>
                </c:pt>
                <c:pt idx="11">
                  <c:v>13893</c:v>
                </c:pt>
                <c:pt idx="12">
                  <c:v>13893.5</c:v>
                </c:pt>
                <c:pt idx="13">
                  <c:v>13945</c:v>
                </c:pt>
                <c:pt idx="14">
                  <c:v>13945.5</c:v>
                </c:pt>
                <c:pt idx="15">
                  <c:v>13994</c:v>
                </c:pt>
                <c:pt idx="16">
                  <c:v>13994.5</c:v>
                </c:pt>
                <c:pt idx="17">
                  <c:v>14044</c:v>
                </c:pt>
                <c:pt idx="18">
                  <c:v>14044.5</c:v>
                </c:pt>
                <c:pt idx="19">
                  <c:v>14093</c:v>
                </c:pt>
                <c:pt idx="20">
                  <c:v>14093.5</c:v>
                </c:pt>
                <c:pt idx="21">
                  <c:v>14144</c:v>
                </c:pt>
                <c:pt idx="22">
                  <c:v>14144.5</c:v>
                </c:pt>
                <c:pt idx="23">
                  <c:v>14197</c:v>
                </c:pt>
                <c:pt idx="24">
                  <c:v>14197.5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13580</c:v>
                </c:pt>
                <c:pt idx="2">
                  <c:v>13580.5</c:v>
                </c:pt>
                <c:pt idx="3">
                  <c:v>13628</c:v>
                </c:pt>
                <c:pt idx="4">
                  <c:v>13628.5</c:v>
                </c:pt>
                <c:pt idx="5">
                  <c:v>13678</c:v>
                </c:pt>
                <c:pt idx="6">
                  <c:v>13678.5</c:v>
                </c:pt>
                <c:pt idx="7">
                  <c:v>13785</c:v>
                </c:pt>
                <c:pt idx="8">
                  <c:v>13785.5</c:v>
                </c:pt>
                <c:pt idx="9">
                  <c:v>13841</c:v>
                </c:pt>
                <c:pt idx="10">
                  <c:v>13841.5</c:v>
                </c:pt>
                <c:pt idx="11">
                  <c:v>13893</c:v>
                </c:pt>
                <c:pt idx="12">
                  <c:v>13893.5</c:v>
                </c:pt>
                <c:pt idx="13">
                  <c:v>13945</c:v>
                </c:pt>
                <c:pt idx="14">
                  <c:v>13945.5</c:v>
                </c:pt>
                <c:pt idx="15">
                  <c:v>13994</c:v>
                </c:pt>
                <c:pt idx="16">
                  <c:v>13994.5</c:v>
                </c:pt>
                <c:pt idx="17">
                  <c:v>14044</c:v>
                </c:pt>
                <c:pt idx="18">
                  <c:v>14044.5</c:v>
                </c:pt>
                <c:pt idx="19">
                  <c:v>14093</c:v>
                </c:pt>
                <c:pt idx="20">
                  <c:v>14093.5</c:v>
                </c:pt>
                <c:pt idx="21">
                  <c:v>14144</c:v>
                </c:pt>
                <c:pt idx="22">
                  <c:v>14144.5</c:v>
                </c:pt>
                <c:pt idx="23">
                  <c:v>14197</c:v>
                </c:pt>
                <c:pt idx="24">
                  <c:v>14197.5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13580</c:v>
                </c:pt>
                <c:pt idx="2">
                  <c:v>13580.5</c:v>
                </c:pt>
                <c:pt idx="3">
                  <c:v>13628</c:v>
                </c:pt>
                <c:pt idx="4">
                  <c:v>13628.5</c:v>
                </c:pt>
                <c:pt idx="5">
                  <c:v>13678</c:v>
                </c:pt>
                <c:pt idx="6">
                  <c:v>13678.5</c:v>
                </c:pt>
                <c:pt idx="7">
                  <c:v>13785</c:v>
                </c:pt>
                <c:pt idx="8">
                  <c:v>13785.5</c:v>
                </c:pt>
                <c:pt idx="9">
                  <c:v>13841</c:v>
                </c:pt>
                <c:pt idx="10">
                  <c:v>13841.5</c:v>
                </c:pt>
                <c:pt idx="11">
                  <c:v>13893</c:v>
                </c:pt>
                <c:pt idx="12">
                  <c:v>13893.5</c:v>
                </c:pt>
                <c:pt idx="13">
                  <c:v>13945</c:v>
                </c:pt>
                <c:pt idx="14">
                  <c:v>13945.5</c:v>
                </c:pt>
                <c:pt idx="15">
                  <c:v>13994</c:v>
                </c:pt>
                <c:pt idx="16">
                  <c:v>13994.5</c:v>
                </c:pt>
                <c:pt idx="17">
                  <c:v>14044</c:v>
                </c:pt>
                <c:pt idx="18">
                  <c:v>14044.5</c:v>
                </c:pt>
                <c:pt idx="19">
                  <c:v>14093</c:v>
                </c:pt>
                <c:pt idx="20">
                  <c:v>14093.5</c:v>
                </c:pt>
                <c:pt idx="21">
                  <c:v>14144</c:v>
                </c:pt>
                <c:pt idx="22">
                  <c:v>14144.5</c:v>
                </c:pt>
                <c:pt idx="23">
                  <c:v>14197</c:v>
                </c:pt>
                <c:pt idx="24">
                  <c:v>14197.5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-1.376111147692427E-3</c:v>
                </c:pt>
                <c:pt idx="2">
                  <c:v>-2.4736059567658231E-3</c:v>
                </c:pt>
                <c:pt idx="3">
                  <c:v>-1.7759649490471929E-3</c:v>
                </c:pt>
                <c:pt idx="4">
                  <c:v>-2.2034611829440109E-3</c:v>
                </c:pt>
                <c:pt idx="5">
                  <c:v>-1.045708944729995E-3</c:v>
                </c:pt>
                <c:pt idx="6">
                  <c:v>-2.0732074117404409E-3</c:v>
                </c:pt>
                <c:pt idx="7">
                  <c:v>-1.9000426109414548E-3</c:v>
                </c:pt>
                <c:pt idx="8">
                  <c:v>-2.7075300895376131E-3</c:v>
                </c:pt>
                <c:pt idx="9">
                  <c:v>-2.3597905092174187E-3</c:v>
                </c:pt>
                <c:pt idx="10">
                  <c:v>-1.2072868194081821E-3</c:v>
                </c:pt>
                <c:pt idx="11">
                  <c:v>-2.1397137752501294E-3</c:v>
                </c:pt>
                <c:pt idx="12">
                  <c:v>-1.4972232747823E-3</c:v>
                </c:pt>
                <c:pt idx="13">
                  <c:v>-8.0982230429071933E-4</c:v>
                </c:pt>
                <c:pt idx="14">
                  <c:v>-2.1273183228913695E-3</c:v>
                </c:pt>
                <c:pt idx="15">
                  <c:v>-2.1050609575468116E-3</c:v>
                </c:pt>
                <c:pt idx="16">
                  <c:v>-1.4325674346764572E-3</c:v>
                </c:pt>
                <c:pt idx="17">
                  <c:v>-1.8454050368745811E-3</c:v>
                </c:pt>
                <c:pt idx="18">
                  <c:v>-1.2729057634714991E-3</c:v>
                </c:pt>
                <c:pt idx="19">
                  <c:v>-2.1107746215420775E-3</c:v>
                </c:pt>
                <c:pt idx="20">
                  <c:v>-1.5982744007487781E-3</c:v>
                </c:pt>
                <c:pt idx="21">
                  <c:v>-1.7261097527807578E-3</c:v>
                </c:pt>
                <c:pt idx="22">
                  <c:v>-1.1236172285862267E-3</c:v>
                </c:pt>
                <c:pt idx="23">
                  <c:v>-1.1613637179834768E-3</c:v>
                </c:pt>
                <c:pt idx="24">
                  <c:v>-2.0888656144961715E-3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13580</c:v>
                </c:pt>
                <c:pt idx="2">
                  <c:v>13580.5</c:v>
                </c:pt>
                <c:pt idx="3">
                  <c:v>13628</c:v>
                </c:pt>
                <c:pt idx="4">
                  <c:v>13628.5</c:v>
                </c:pt>
                <c:pt idx="5">
                  <c:v>13678</c:v>
                </c:pt>
                <c:pt idx="6">
                  <c:v>13678.5</c:v>
                </c:pt>
                <c:pt idx="7">
                  <c:v>13785</c:v>
                </c:pt>
                <c:pt idx="8">
                  <c:v>13785.5</c:v>
                </c:pt>
                <c:pt idx="9">
                  <c:v>13841</c:v>
                </c:pt>
                <c:pt idx="10">
                  <c:v>13841.5</c:v>
                </c:pt>
                <c:pt idx="11">
                  <c:v>13893</c:v>
                </c:pt>
                <c:pt idx="12">
                  <c:v>13893.5</c:v>
                </c:pt>
                <c:pt idx="13">
                  <c:v>13945</c:v>
                </c:pt>
                <c:pt idx="14">
                  <c:v>13945.5</c:v>
                </c:pt>
                <c:pt idx="15">
                  <c:v>13994</c:v>
                </c:pt>
                <c:pt idx="16">
                  <c:v>13994.5</c:v>
                </c:pt>
                <c:pt idx="17">
                  <c:v>14044</c:v>
                </c:pt>
                <c:pt idx="18">
                  <c:v>14044.5</c:v>
                </c:pt>
                <c:pt idx="19">
                  <c:v>14093</c:v>
                </c:pt>
                <c:pt idx="20">
                  <c:v>14093.5</c:v>
                </c:pt>
                <c:pt idx="21">
                  <c:v>14144</c:v>
                </c:pt>
                <c:pt idx="22">
                  <c:v>14144.5</c:v>
                </c:pt>
                <c:pt idx="23">
                  <c:v>14197</c:v>
                </c:pt>
                <c:pt idx="24">
                  <c:v>14197.5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13580</c:v>
                </c:pt>
                <c:pt idx="2">
                  <c:v>13580.5</c:v>
                </c:pt>
                <c:pt idx="3">
                  <c:v>13628</c:v>
                </c:pt>
                <c:pt idx="4">
                  <c:v>13628.5</c:v>
                </c:pt>
                <c:pt idx="5">
                  <c:v>13678</c:v>
                </c:pt>
                <c:pt idx="6">
                  <c:v>13678.5</c:v>
                </c:pt>
                <c:pt idx="7">
                  <c:v>13785</c:v>
                </c:pt>
                <c:pt idx="8">
                  <c:v>13785.5</c:v>
                </c:pt>
                <c:pt idx="9">
                  <c:v>13841</c:v>
                </c:pt>
                <c:pt idx="10">
                  <c:v>13841.5</c:v>
                </c:pt>
                <c:pt idx="11">
                  <c:v>13893</c:v>
                </c:pt>
                <c:pt idx="12">
                  <c:v>13893.5</c:v>
                </c:pt>
                <c:pt idx="13">
                  <c:v>13945</c:v>
                </c:pt>
                <c:pt idx="14">
                  <c:v>13945.5</c:v>
                </c:pt>
                <c:pt idx="15">
                  <c:v>13994</c:v>
                </c:pt>
                <c:pt idx="16">
                  <c:v>13994.5</c:v>
                </c:pt>
                <c:pt idx="17">
                  <c:v>14044</c:v>
                </c:pt>
                <c:pt idx="18">
                  <c:v>14044.5</c:v>
                </c:pt>
                <c:pt idx="19">
                  <c:v>14093</c:v>
                </c:pt>
                <c:pt idx="20">
                  <c:v>14093.5</c:v>
                </c:pt>
                <c:pt idx="21">
                  <c:v>14144</c:v>
                </c:pt>
                <c:pt idx="22">
                  <c:v>14144.5</c:v>
                </c:pt>
                <c:pt idx="23">
                  <c:v>14197</c:v>
                </c:pt>
                <c:pt idx="24">
                  <c:v>14197.5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13580</c:v>
                </c:pt>
                <c:pt idx="2">
                  <c:v>13580.5</c:v>
                </c:pt>
                <c:pt idx="3">
                  <c:v>13628</c:v>
                </c:pt>
                <c:pt idx="4">
                  <c:v>13628.5</c:v>
                </c:pt>
                <c:pt idx="5">
                  <c:v>13678</c:v>
                </c:pt>
                <c:pt idx="6">
                  <c:v>13678.5</c:v>
                </c:pt>
                <c:pt idx="7">
                  <c:v>13785</c:v>
                </c:pt>
                <c:pt idx="8">
                  <c:v>13785.5</c:v>
                </c:pt>
                <c:pt idx="9">
                  <c:v>13841</c:v>
                </c:pt>
                <c:pt idx="10">
                  <c:v>13841.5</c:v>
                </c:pt>
                <c:pt idx="11">
                  <c:v>13893</c:v>
                </c:pt>
                <c:pt idx="12">
                  <c:v>13893.5</c:v>
                </c:pt>
                <c:pt idx="13">
                  <c:v>13945</c:v>
                </c:pt>
                <c:pt idx="14">
                  <c:v>13945.5</c:v>
                </c:pt>
                <c:pt idx="15">
                  <c:v>13994</c:v>
                </c:pt>
                <c:pt idx="16">
                  <c:v>13994.5</c:v>
                </c:pt>
                <c:pt idx="17">
                  <c:v>14044</c:v>
                </c:pt>
                <c:pt idx="18">
                  <c:v>14044.5</c:v>
                </c:pt>
                <c:pt idx="19">
                  <c:v>14093</c:v>
                </c:pt>
                <c:pt idx="20">
                  <c:v>14093.5</c:v>
                </c:pt>
                <c:pt idx="21">
                  <c:v>14144</c:v>
                </c:pt>
                <c:pt idx="22">
                  <c:v>14144.5</c:v>
                </c:pt>
                <c:pt idx="23">
                  <c:v>14197</c:v>
                </c:pt>
                <c:pt idx="24">
                  <c:v>14197.5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-4.8328251477680302E-5</c:v>
                </c:pt>
                <c:pt idx="1">
                  <c:v>-1.7151913620631234E-3</c:v>
                </c:pt>
                <c:pt idx="2">
                  <c:v>-1.7152527340480494E-3</c:v>
                </c:pt>
                <c:pt idx="3">
                  <c:v>-1.7210830726160028E-3</c:v>
                </c:pt>
                <c:pt idx="4">
                  <c:v>-1.7211444446009285E-3</c:v>
                </c:pt>
                <c:pt idx="5">
                  <c:v>-1.7272202711085855E-3</c:v>
                </c:pt>
                <c:pt idx="6">
                  <c:v>-1.7272816430935112E-3</c:v>
                </c:pt>
                <c:pt idx="7">
                  <c:v>-1.7403538758827123E-3</c:v>
                </c:pt>
                <c:pt idx="8">
                  <c:v>-1.740415247867638E-3</c:v>
                </c:pt>
                <c:pt idx="9">
                  <c:v>-1.7472275381944047E-3</c:v>
                </c:pt>
                <c:pt idx="10">
                  <c:v>-1.7472889101793306E-3</c:v>
                </c:pt>
                <c:pt idx="11">
                  <c:v>-1.7536102246266908E-3</c:v>
                </c:pt>
                <c:pt idx="12">
                  <c:v>-1.7536715966116165E-3</c:v>
                </c:pt>
                <c:pt idx="13">
                  <c:v>-1.7599929110589767E-3</c:v>
                </c:pt>
                <c:pt idx="14">
                  <c:v>-1.7600542830439026E-3</c:v>
                </c:pt>
                <c:pt idx="15">
                  <c:v>-1.7660073655817077E-3</c:v>
                </c:pt>
                <c:pt idx="16">
                  <c:v>-1.7660687375666334E-3</c:v>
                </c:pt>
                <c:pt idx="17">
                  <c:v>-1.7721445640742903E-3</c:v>
                </c:pt>
                <c:pt idx="18">
                  <c:v>-1.772205936059216E-3</c:v>
                </c:pt>
                <c:pt idx="19">
                  <c:v>-1.7781590185970214E-3</c:v>
                </c:pt>
                <c:pt idx="20">
                  <c:v>-1.7782203905819471E-3</c:v>
                </c:pt>
                <c:pt idx="21">
                  <c:v>-1.7844189610594556E-3</c:v>
                </c:pt>
                <c:pt idx="22">
                  <c:v>-1.7844803330443813E-3</c:v>
                </c:pt>
                <c:pt idx="23">
                  <c:v>-1.7909243914615931E-3</c:v>
                </c:pt>
                <c:pt idx="24">
                  <c:v>-1.790985763446519E-3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13580</c:v>
                </c:pt>
                <c:pt idx="2">
                  <c:v>13580.5</c:v>
                </c:pt>
                <c:pt idx="3">
                  <c:v>13628</c:v>
                </c:pt>
                <c:pt idx="4">
                  <c:v>13628.5</c:v>
                </c:pt>
                <c:pt idx="5">
                  <c:v>13678</c:v>
                </c:pt>
                <c:pt idx="6">
                  <c:v>13678.5</c:v>
                </c:pt>
                <c:pt idx="7">
                  <c:v>13785</c:v>
                </c:pt>
                <c:pt idx="8">
                  <c:v>13785.5</c:v>
                </c:pt>
                <c:pt idx="9">
                  <c:v>13841</c:v>
                </c:pt>
                <c:pt idx="10">
                  <c:v>13841.5</c:v>
                </c:pt>
                <c:pt idx="11">
                  <c:v>13893</c:v>
                </c:pt>
                <c:pt idx="12">
                  <c:v>13893.5</c:v>
                </c:pt>
                <c:pt idx="13">
                  <c:v>13945</c:v>
                </c:pt>
                <c:pt idx="14">
                  <c:v>13945.5</c:v>
                </c:pt>
                <c:pt idx="15">
                  <c:v>13994</c:v>
                </c:pt>
                <c:pt idx="16">
                  <c:v>13994.5</c:v>
                </c:pt>
                <c:pt idx="17">
                  <c:v>14044</c:v>
                </c:pt>
                <c:pt idx="18">
                  <c:v>14044.5</c:v>
                </c:pt>
                <c:pt idx="19">
                  <c:v>14093</c:v>
                </c:pt>
                <c:pt idx="20">
                  <c:v>14093.5</c:v>
                </c:pt>
                <c:pt idx="21">
                  <c:v>14144</c:v>
                </c:pt>
                <c:pt idx="22">
                  <c:v>14144.5</c:v>
                </c:pt>
                <c:pt idx="23">
                  <c:v>14197</c:v>
                </c:pt>
                <c:pt idx="24">
                  <c:v>14197.5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LMC V3735 Men - O-C Diagr.</a:t>
            </a:r>
          </a:p>
        </c:rich>
      </c:tx>
      <c:layout>
        <c:manualLayout>
          <c:xMode val="edge"/>
          <c:yMode val="edge"/>
          <c:x val="0.39448621553884711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13580</c:v>
                </c:pt>
                <c:pt idx="2">
                  <c:v>13580.5</c:v>
                </c:pt>
                <c:pt idx="3">
                  <c:v>13628</c:v>
                </c:pt>
                <c:pt idx="4">
                  <c:v>13628.5</c:v>
                </c:pt>
                <c:pt idx="5">
                  <c:v>13678</c:v>
                </c:pt>
                <c:pt idx="6">
                  <c:v>13678.5</c:v>
                </c:pt>
                <c:pt idx="7">
                  <c:v>13785</c:v>
                </c:pt>
                <c:pt idx="8">
                  <c:v>13785.5</c:v>
                </c:pt>
                <c:pt idx="9">
                  <c:v>13841</c:v>
                </c:pt>
                <c:pt idx="10">
                  <c:v>13841.5</c:v>
                </c:pt>
                <c:pt idx="11">
                  <c:v>13893</c:v>
                </c:pt>
                <c:pt idx="12">
                  <c:v>13893.5</c:v>
                </c:pt>
                <c:pt idx="13">
                  <c:v>13945</c:v>
                </c:pt>
                <c:pt idx="14">
                  <c:v>13945.5</c:v>
                </c:pt>
                <c:pt idx="15">
                  <c:v>13994</c:v>
                </c:pt>
                <c:pt idx="16">
                  <c:v>13994.5</c:v>
                </c:pt>
                <c:pt idx="17">
                  <c:v>14044</c:v>
                </c:pt>
                <c:pt idx="18">
                  <c:v>14044.5</c:v>
                </c:pt>
                <c:pt idx="19">
                  <c:v>14093</c:v>
                </c:pt>
                <c:pt idx="20">
                  <c:v>14093.5</c:v>
                </c:pt>
                <c:pt idx="21">
                  <c:v>14144</c:v>
                </c:pt>
                <c:pt idx="22">
                  <c:v>14144.5</c:v>
                </c:pt>
                <c:pt idx="23">
                  <c:v>14197</c:v>
                </c:pt>
                <c:pt idx="24">
                  <c:v>14197.5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8D-44C2-AA36-6626DA7BE531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13580</c:v>
                </c:pt>
                <c:pt idx="2">
                  <c:v>13580.5</c:v>
                </c:pt>
                <c:pt idx="3">
                  <c:v>13628</c:v>
                </c:pt>
                <c:pt idx="4">
                  <c:v>13628.5</c:v>
                </c:pt>
                <c:pt idx="5">
                  <c:v>13678</c:v>
                </c:pt>
                <c:pt idx="6">
                  <c:v>13678.5</c:v>
                </c:pt>
                <c:pt idx="7">
                  <c:v>13785</c:v>
                </c:pt>
                <c:pt idx="8">
                  <c:v>13785.5</c:v>
                </c:pt>
                <c:pt idx="9">
                  <c:v>13841</c:v>
                </c:pt>
                <c:pt idx="10">
                  <c:v>13841.5</c:v>
                </c:pt>
                <c:pt idx="11">
                  <c:v>13893</c:v>
                </c:pt>
                <c:pt idx="12">
                  <c:v>13893.5</c:v>
                </c:pt>
                <c:pt idx="13">
                  <c:v>13945</c:v>
                </c:pt>
                <c:pt idx="14">
                  <c:v>13945.5</c:v>
                </c:pt>
                <c:pt idx="15">
                  <c:v>13994</c:v>
                </c:pt>
                <c:pt idx="16">
                  <c:v>13994.5</c:v>
                </c:pt>
                <c:pt idx="17">
                  <c:v>14044</c:v>
                </c:pt>
                <c:pt idx="18">
                  <c:v>14044.5</c:v>
                </c:pt>
                <c:pt idx="19">
                  <c:v>14093</c:v>
                </c:pt>
                <c:pt idx="20">
                  <c:v>14093.5</c:v>
                </c:pt>
                <c:pt idx="21">
                  <c:v>14144</c:v>
                </c:pt>
                <c:pt idx="22">
                  <c:v>14144.5</c:v>
                </c:pt>
                <c:pt idx="23">
                  <c:v>14197</c:v>
                </c:pt>
                <c:pt idx="24">
                  <c:v>14197.5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8D-44C2-AA36-6626DA7BE53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13580</c:v>
                </c:pt>
                <c:pt idx="2">
                  <c:v>13580.5</c:v>
                </c:pt>
                <c:pt idx="3">
                  <c:v>13628</c:v>
                </c:pt>
                <c:pt idx="4">
                  <c:v>13628.5</c:v>
                </c:pt>
                <c:pt idx="5">
                  <c:v>13678</c:v>
                </c:pt>
                <c:pt idx="6">
                  <c:v>13678.5</c:v>
                </c:pt>
                <c:pt idx="7">
                  <c:v>13785</c:v>
                </c:pt>
                <c:pt idx="8">
                  <c:v>13785.5</c:v>
                </c:pt>
                <c:pt idx="9">
                  <c:v>13841</c:v>
                </c:pt>
                <c:pt idx="10">
                  <c:v>13841.5</c:v>
                </c:pt>
                <c:pt idx="11">
                  <c:v>13893</c:v>
                </c:pt>
                <c:pt idx="12">
                  <c:v>13893.5</c:v>
                </c:pt>
                <c:pt idx="13">
                  <c:v>13945</c:v>
                </c:pt>
                <c:pt idx="14">
                  <c:v>13945.5</c:v>
                </c:pt>
                <c:pt idx="15">
                  <c:v>13994</c:v>
                </c:pt>
                <c:pt idx="16">
                  <c:v>13994.5</c:v>
                </c:pt>
                <c:pt idx="17">
                  <c:v>14044</c:v>
                </c:pt>
                <c:pt idx="18">
                  <c:v>14044.5</c:v>
                </c:pt>
                <c:pt idx="19">
                  <c:v>14093</c:v>
                </c:pt>
                <c:pt idx="20">
                  <c:v>14093.5</c:v>
                </c:pt>
                <c:pt idx="21">
                  <c:v>14144</c:v>
                </c:pt>
                <c:pt idx="22">
                  <c:v>14144.5</c:v>
                </c:pt>
                <c:pt idx="23">
                  <c:v>14197</c:v>
                </c:pt>
                <c:pt idx="24">
                  <c:v>14197.5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8D-44C2-AA36-6626DA7BE53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13580</c:v>
                </c:pt>
                <c:pt idx="2">
                  <c:v>13580.5</c:v>
                </c:pt>
                <c:pt idx="3">
                  <c:v>13628</c:v>
                </c:pt>
                <c:pt idx="4">
                  <c:v>13628.5</c:v>
                </c:pt>
                <c:pt idx="5">
                  <c:v>13678</c:v>
                </c:pt>
                <c:pt idx="6">
                  <c:v>13678.5</c:v>
                </c:pt>
                <c:pt idx="7">
                  <c:v>13785</c:v>
                </c:pt>
                <c:pt idx="8">
                  <c:v>13785.5</c:v>
                </c:pt>
                <c:pt idx="9">
                  <c:v>13841</c:v>
                </c:pt>
                <c:pt idx="10">
                  <c:v>13841.5</c:v>
                </c:pt>
                <c:pt idx="11">
                  <c:v>13893</c:v>
                </c:pt>
                <c:pt idx="12">
                  <c:v>13893.5</c:v>
                </c:pt>
                <c:pt idx="13">
                  <c:v>13945</c:v>
                </c:pt>
                <c:pt idx="14">
                  <c:v>13945.5</c:v>
                </c:pt>
                <c:pt idx="15">
                  <c:v>13994</c:v>
                </c:pt>
                <c:pt idx="16">
                  <c:v>13994.5</c:v>
                </c:pt>
                <c:pt idx="17">
                  <c:v>14044</c:v>
                </c:pt>
                <c:pt idx="18">
                  <c:v>14044.5</c:v>
                </c:pt>
                <c:pt idx="19">
                  <c:v>14093</c:v>
                </c:pt>
                <c:pt idx="20">
                  <c:v>14093.5</c:v>
                </c:pt>
                <c:pt idx="21">
                  <c:v>14144</c:v>
                </c:pt>
                <c:pt idx="22">
                  <c:v>14144.5</c:v>
                </c:pt>
                <c:pt idx="23">
                  <c:v>14197</c:v>
                </c:pt>
                <c:pt idx="24">
                  <c:v>14197.5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8D-44C2-AA36-6626DA7BE53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13580</c:v>
                </c:pt>
                <c:pt idx="2">
                  <c:v>13580.5</c:v>
                </c:pt>
                <c:pt idx="3">
                  <c:v>13628</c:v>
                </c:pt>
                <c:pt idx="4">
                  <c:v>13628.5</c:v>
                </c:pt>
                <c:pt idx="5">
                  <c:v>13678</c:v>
                </c:pt>
                <c:pt idx="6">
                  <c:v>13678.5</c:v>
                </c:pt>
                <c:pt idx="7">
                  <c:v>13785</c:v>
                </c:pt>
                <c:pt idx="8">
                  <c:v>13785.5</c:v>
                </c:pt>
                <c:pt idx="9">
                  <c:v>13841</c:v>
                </c:pt>
                <c:pt idx="10">
                  <c:v>13841.5</c:v>
                </c:pt>
                <c:pt idx="11">
                  <c:v>13893</c:v>
                </c:pt>
                <c:pt idx="12">
                  <c:v>13893.5</c:v>
                </c:pt>
                <c:pt idx="13">
                  <c:v>13945</c:v>
                </c:pt>
                <c:pt idx="14">
                  <c:v>13945.5</c:v>
                </c:pt>
                <c:pt idx="15">
                  <c:v>13994</c:v>
                </c:pt>
                <c:pt idx="16">
                  <c:v>13994.5</c:v>
                </c:pt>
                <c:pt idx="17">
                  <c:v>14044</c:v>
                </c:pt>
                <c:pt idx="18">
                  <c:v>14044.5</c:v>
                </c:pt>
                <c:pt idx="19">
                  <c:v>14093</c:v>
                </c:pt>
                <c:pt idx="20">
                  <c:v>14093.5</c:v>
                </c:pt>
                <c:pt idx="21">
                  <c:v>14144</c:v>
                </c:pt>
                <c:pt idx="22">
                  <c:v>14144.5</c:v>
                </c:pt>
                <c:pt idx="23">
                  <c:v>14197</c:v>
                </c:pt>
                <c:pt idx="24">
                  <c:v>14197.5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-1.376111147692427E-3</c:v>
                </c:pt>
                <c:pt idx="2">
                  <c:v>-2.4736059567658231E-3</c:v>
                </c:pt>
                <c:pt idx="3">
                  <c:v>-1.7759649490471929E-3</c:v>
                </c:pt>
                <c:pt idx="4">
                  <c:v>-2.2034611829440109E-3</c:v>
                </c:pt>
                <c:pt idx="5">
                  <c:v>-1.045708944729995E-3</c:v>
                </c:pt>
                <c:pt idx="6">
                  <c:v>-2.0732074117404409E-3</c:v>
                </c:pt>
                <c:pt idx="7">
                  <c:v>-1.9000426109414548E-3</c:v>
                </c:pt>
                <c:pt idx="8">
                  <c:v>-2.7075300895376131E-3</c:v>
                </c:pt>
                <c:pt idx="9">
                  <c:v>-2.3597905092174187E-3</c:v>
                </c:pt>
                <c:pt idx="10">
                  <c:v>-1.2072868194081821E-3</c:v>
                </c:pt>
                <c:pt idx="11">
                  <c:v>-2.1397137752501294E-3</c:v>
                </c:pt>
                <c:pt idx="12">
                  <c:v>-1.4972232747823E-3</c:v>
                </c:pt>
                <c:pt idx="13">
                  <c:v>-8.0982230429071933E-4</c:v>
                </c:pt>
                <c:pt idx="14">
                  <c:v>-2.1273183228913695E-3</c:v>
                </c:pt>
                <c:pt idx="15">
                  <c:v>-2.1050609575468116E-3</c:v>
                </c:pt>
                <c:pt idx="16">
                  <c:v>-1.4325674346764572E-3</c:v>
                </c:pt>
                <c:pt idx="17">
                  <c:v>-1.8454050368745811E-3</c:v>
                </c:pt>
                <c:pt idx="18">
                  <c:v>-1.2729057634714991E-3</c:v>
                </c:pt>
                <c:pt idx="19">
                  <c:v>-2.1107746215420775E-3</c:v>
                </c:pt>
                <c:pt idx="20">
                  <c:v>-1.5982744007487781E-3</c:v>
                </c:pt>
                <c:pt idx="21">
                  <c:v>-1.7261097527807578E-3</c:v>
                </c:pt>
                <c:pt idx="22">
                  <c:v>-1.1236172285862267E-3</c:v>
                </c:pt>
                <c:pt idx="23">
                  <c:v>-1.1613637179834768E-3</c:v>
                </c:pt>
                <c:pt idx="24">
                  <c:v>-2.0888656144961715E-3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8D-44C2-AA36-6626DA7BE53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13580</c:v>
                </c:pt>
                <c:pt idx="2">
                  <c:v>13580.5</c:v>
                </c:pt>
                <c:pt idx="3">
                  <c:v>13628</c:v>
                </c:pt>
                <c:pt idx="4">
                  <c:v>13628.5</c:v>
                </c:pt>
                <c:pt idx="5">
                  <c:v>13678</c:v>
                </c:pt>
                <c:pt idx="6">
                  <c:v>13678.5</c:v>
                </c:pt>
                <c:pt idx="7">
                  <c:v>13785</c:v>
                </c:pt>
                <c:pt idx="8">
                  <c:v>13785.5</c:v>
                </c:pt>
                <c:pt idx="9">
                  <c:v>13841</c:v>
                </c:pt>
                <c:pt idx="10">
                  <c:v>13841.5</c:v>
                </c:pt>
                <c:pt idx="11">
                  <c:v>13893</c:v>
                </c:pt>
                <c:pt idx="12">
                  <c:v>13893.5</c:v>
                </c:pt>
                <c:pt idx="13">
                  <c:v>13945</c:v>
                </c:pt>
                <c:pt idx="14">
                  <c:v>13945.5</c:v>
                </c:pt>
                <c:pt idx="15">
                  <c:v>13994</c:v>
                </c:pt>
                <c:pt idx="16">
                  <c:v>13994.5</c:v>
                </c:pt>
                <c:pt idx="17">
                  <c:v>14044</c:v>
                </c:pt>
                <c:pt idx="18">
                  <c:v>14044.5</c:v>
                </c:pt>
                <c:pt idx="19">
                  <c:v>14093</c:v>
                </c:pt>
                <c:pt idx="20">
                  <c:v>14093.5</c:v>
                </c:pt>
                <c:pt idx="21">
                  <c:v>14144</c:v>
                </c:pt>
                <c:pt idx="22">
                  <c:v>14144.5</c:v>
                </c:pt>
                <c:pt idx="23">
                  <c:v>14197</c:v>
                </c:pt>
                <c:pt idx="24">
                  <c:v>14197.5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8D-44C2-AA36-6626DA7BE53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1.282E-2</c:v>
                  </c:pt>
                  <c:pt idx="2">
                    <c:v>1.1180000000000001E-3</c:v>
                  </c:pt>
                  <c:pt idx="3">
                    <c:v>5.3800000000000002E-3</c:v>
                  </c:pt>
                  <c:pt idx="4">
                    <c:v>1.6570000000000001E-3</c:v>
                  </c:pt>
                  <c:pt idx="5">
                    <c:v>4.5139999999999998E-3</c:v>
                  </c:pt>
                  <c:pt idx="6">
                    <c:v>1.493E-3</c:v>
                  </c:pt>
                  <c:pt idx="7">
                    <c:v>3.8500000000000001E-3</c:v>
                  </c:pt>
                  <c:pt idx="8">
                    <c:v>1.9750000000000002E-3</c:v>
                  </c:pt>
                  <c:pt idx="9">
                    <c:v>3.5999999999999999E-3</c:v>
                  </c:pt>
                  <c:pt idx="10">
                    <c:v>3.346E-3</c:v>
                  </c:pt>
                  <c:pt idx="11">
                    <c:v>5.2820000000000002E-3</c:v>
                  </c:pt>
                  <c:pt idx="12">
                    <c:v>1.967E-3</c:v>
                  </c:pt>
                  <c:pt idx="13">
                    <c:v>4.4939999999999997E-3</c:v>
                  </c:pt>
                  <c:pt idx="14">
                    <c:v>1.34E-3</c:v>
                  </c:pt>
                  <c:pt idx="15">
                    <c:v>6.0099999999999997E-4</c:v>
                  </c:pt>
                  <c:pt idx="16">
                    <c:v>1.897E-3</c:v>
                  </c:pt>
                  <c:pt idx="17">
                    <c:v>2.7369999999999998E-3</c:v>
                  </c:pt>
                  <c:pt idx="18">
                    <c:v>1.4499999999999999E-3</c:v>
                  </c:pt>
                  <c:pt idx="19">
                    <c:v>1.8435E-2</c:v>
                  </c:pt>
                  <c:pt idx="20">
                    <c:v>1.6900000000000001E-3</c:v>
                  </c:pt>
                  <c:pt idx="21">
                    <c:v>6.2379999999999996E-3</c:v>
                  </c:pt>
                  <c:pt idx="22">
                    <c:v>1.0679999999999999E-3</c:v>
                  </c:pt>
                  <c:pt idx="23">
                    <c:v>3.663E-3</c:v>
                  </c:pt>
                  <c:pt idx="24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13580</c:v>
                </c:pt>
                <c:pt idx="2">
                  <c:v>13580.5</c:v>
                </c:pt>
                <c:pt idx="3">
                  <c:v>13628</c:v>
                </c:pt>
                <c:pt idx="4">
                  <c:v>13628.5</c:v>
                </c:pt>
                <c:pt idx="5">
                  <c:v>13678</c:v>
                </c:pt>
                <c:pt idx="6">
                  <c:v>13678.5</c:v>
                </c:pt>
                <c:pt idx="7">
                  <c:v>13785</c:v>
                </c:pt>
                <c:pt idx="8">
                  <c:v>13785.5</c:v>
                </c:pt>
                <c:pt idx="9">
                  <c:v>13841</c:v>
                </c:pt>
                <c:pt idx="10">
                  <c:v>13841.5</c:v>
                </c:pt>
                <c:pt idx="11">
                  <c:v>13893</c:v>
                </c:pt>
                <c:pt idx="12">
                  <c:v>13893.5</c:v>
                </c:pt>
                <c:pt idx="13">
                  <c:v>13945</c:v>
                </c:pt>
                <c:pt idx="14">
                  <c:v>13945.5</c:v>
                </c:pt>
                <c:pt idx="15">
                  <c:v>13994</c:v>
                </c:pt>
                <c:pt idx="16">
                  <c:v>13994.5</c:v>
                </c:pt>
                <c:pt idx="17">
                  <c:v>14044</c:v>
                </c:pt>
                <c:pt idx="18">
                  <c:v>14044.5</c:v>
                </c:pt>
                <c:pt idx="19">
                  <c:v>14093</c:v>
                </c:pt>
                <c:pt idx="20">
                  <c:v>14093.5</c:v>
                </c:pt>
                <c:pt idx="21">
                  <c:v>14144</c:v>
                </c:pt>
                <c:pt idx="22">
                  <c:v>14144.5</c:v>
                </c:pt>
                <c:pt idx="23">
                  <c:v>14197</c:v>
                </c:pt>
                <c:pt idx="24">
                  <c:v>14197.5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8D-44C2-AA36-6626DA7BE53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13580</c:v>
                </c:pt>
                <c:pt idx="2">
                  <c:v>13580.5</c:v>
                </c:pt>
                <c:pt idx="3">
                  <c:v>13628</c:v>
                </c:pt>
                <c:pt idx="4">
                  <c:v>13628.5</c:v>
                </c:pt>
                <c:pt idx="5">
                  <c:v>13678</c:v>
                </c:pt>
                <c:pt idx="6">
                  <c:v>13678.5</c:v>
                </c:pt>
                <c:pt idx="7">
                  <c:v>13785</c:v>
                </c:pt>
                <c:pt idx="8">
                  <c:v>13785.5</c:v>
                </c:pt>
                <c:pt idx="9">
                  <c:v>13841</c:v>
                </c:pt>
                <c:pt idx="10">
                  <c:v>13841.5</c:v>
                </c:pt>
                <c:pt idx="11">
                  <c:v>13893</c:v>
                </c:pt>
                <c:pt idx="12">
                  <c:v>13893.5</c:v>
                </c:pt>
                <c:pt idx="13">
                  <c:v>13945</c:v>
                </c:pt>
                <c:pt idx="14">
                  <c:v>13945.5</c:v>
                </c:pt>
                <c:pt idx="15">
                  <c:v>13994</c:v>
                </c:pt>
                <c:pt idx="16">
                  <c:v>13994.5</c:v>
                </c:pt>
                <c:pt idx="17">
                  <c:v>14044</c:v>
                </c:pt>
                <c:pt idx="18">
                  <c:v>14044.5</c:v>
                </c:pt>
                <c:pt idx="19">
                  <c:v>14093</c:v>
                </c:pt>
                <c:pt idx="20">
                  <c:v>14093.5</c:v>
                </c:pt>
                <c:pt idx="21">
                  <c:v>14144</c:v>
                </c:pt>
                <c:pt idx="22">
                  <c:v>14144.5</c:v>
                </c:pt>
                <c:pt idx="23">
                  <c:v>14197</c:v>
                </c:pt>
                <c:pt idx="24">
                  <c:v>14197.5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-4.8328251477680302E-5</c:v>
                </c:pt>
                <c:pt idx="1">
                  <c:v>-1.7151913620631234E-3</c:v>
                </c:pt>
                <c:pt idx="2">
                  <c:v>-1.7152527340480494E-3</c:v>
                </c:pt>
                <c:pt idx="3">
                  <c:v>-1.7210830726160028E-3</c:v>
                </c:pt>
                <c:pt idx="4">
                  <c:v>-1.7211444446009285E-3</c:v>
                </c:pt>
                <c:pt idx="5">
                  <c:v>-1.7272202711085855E-3</c:v>
                </c:pt>
                <c:pt idx="6">
                  <c:v>-1.7272816430935112E-3</c:v>
                </c:pt>
                <c:pt idx="7">
                  <c:v>-1.7403538758827123E-3</c:v>
                </c:pt>
                <c:pt idx="8">
                  <c:v>-1.740415247867638E-3</c:v>
                </c:pt>
                <c:pt idx="9">
                  <c:v>-1.7472275381944047E-3</c:v>
                </c:pt>
                <c:pt idx="10">
                  <c:v>-1.7472889101793306E-3</c:v>
                </c:pt>
                <c:pt idx="11">
                  <c:v>-1.7536102246266908E-3</c:v>
                </c:pt>
                <c:pt idx="12">
                  <c:v>-1.7536715966116165E-3</c:v>
                </c:pt>
                <c:pt idx="13">
                  <c:v>-1.7599929110589767E-3</c:v>
                </c:pt>
                <c:pt idx="14">
                  <c:v>-1.7600542830439026E-3</c:v>
                </c:pt>
                <c:pt idx="15">
                  <c:v>-1.7660073655817077E-3</c:v>
                </c:pt>
                <c:pt idx="16">
                  <c:v>-1.7660687375666334E-3</c:v>
                </c:pt>
                <c:pt idx="17">
                  <c:v>-1.7721445640742903E-3</c:v>
                </c:pt>
                <c:pt idx="18">
                  <c:v>-1.772205936059216E-3</c:v>
                </c:pt>
                <c:pt idx="19">
                  <c:v>-1.7781590185970214E-3</c:v>
                </c:pt>
                <c:pt idx="20">
                  <c:v>-1.7782203905819471E-3</c:v>
                </c:pt>
                <c:pt idx="21">
                  <c:v>-1.7844189610594556E-3</c:v>
                </c:pt>
                <c:pt idx="22">
                  <c:v>-1.7844803330443813E-3</c:v>
                </c:pt>
                <c:pt idx="23">
                  <c:v>-1.7909243914615931E-3</c:v>
                </c:pt>
                <c:pt idx="24">
                  <c:v>-1.790985763446519E-3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8D-44C2-AA36-6626DA7BE53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13580</c:v>
                </c:pt>
                <c:pt idx="2">
                  <c:v>13580.5</c:v>
                </c:pt>
                <c:pt idx="3">
                  <c:v>13628</c:v>
                </c:pt>
                <c:pt idx="4">
                  <c:v>13628.5</c:v>
                </c:pt>
                <c:pt idx="5">
                  <c:v>13678</c:v>
                </c:pt>
                <c:pt idx="6">
                  <c:v>13678.5</c:v>
                </c:pt>
                <c:pt idx="7">
                  <c:v>13785</c:v>
                </c:pt>
                <c:pt idx="8">
                  <c:v>13785.5</c:v>
                </c:pt>
                <c:pt idx="9">
                  <c:v>13841</c:v>
                </c:pt>
                <c:pt idx="10">
                  <c:v>13841.5</c:v>
                </c:pt>
                <c:pt idx="11">
                  <c:v>13893</c:v>
                </c:pt>
                <c:pt idx="12">
                  <c:v>13893.5</c:v>
                </c:pt>
                <c:pt idx="13">
                  <c:v>13945</c:v>
                </c:pt>
                <c:pt idx="14">
                  <c:v>13945.5</c:v>
                </c:pt>
                <c:pt idx="15">
                  <c:v>13994</c:v>
                </c:pt>
                <c:pt idx="16">
                  <c:v>13994.5</c:v>
                </c:pt>
                <c:pt idx="17">
                  <c:v>14044</c:v>
                </c:pt>
                <c:pt idx="18">
                  <c:v>14044.5</c:v>
                </c:pt>
                <c:pt idx="19">
                  <c:v>14093</c:v>
                </c:pt>
                <c:pt idx="20">
                  <c:v>14093.5</c:v>
                </c:pt>
                <c:pt idx="21">
                  <c:v>14144</c:v>
                </c:pt>
                <c:pt idx="22">
                  <c:v>14144.5</c:v>
                </c:pt>
                <c:pt idx="23">
                  <c:v>14197</c:v>
                </c:pt>
                <c:pt idx="24">
                  <c:v>14197.5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C8D-44C2-AA36-6626DA7BE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  <c:min val="1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200025</xdr:colOff>
      <xdr:row>0</xdr:row>
      <xdr:rowOff>0</xdr:rowOff>
    </xdr:from>
    <xdr:to>
      <xdr:col>26</xdr:col>
      <xdr:colOff>438150</xdr:colOff>
      <xdr:row>18</xdr:row>
      <xdr:rowOff>142875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94B8CFB-89FC-4E6D-AA38-8EEDB2160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3" ySplit="22" topLeftCell="N36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1.5703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1" t="s">
        <v>43</v>
      </c>
      <c r="F1" s="26" t="s">
        <v>42</v>
      </c>
      <c r="G1" s="22"/>
      <c r="H1" s="20"/>
      <c r="I1" s="27"/>
      <c r="J1" s="28" t="s">
        <v>40</v>
      </c>
      <c r="K1" s="21"/>
      <c r="L1" s="23"/>
      <c r="M1" s="24"/>
      <c r="N1" s="24"/>
      <c r="O1" s="25"/>
    </row>
    <row r="2" spans="1:15" x14ac:dyDescent="0.2">
      <c r="A2" t="s">
        <v>23</v>
      </c>
      <c r="B2" s="35" t="s">
        <v>44</v>
      </c>
      <c r="C2" s="29"/>
      <c r="D2" s="2"/>
    </row>
    <row r="4" spans="1:15" x14ac:dyDescent="0.2">
      <c r="A4" s="32" t="s">
        <v>0</v>
      </c>
      <c r="C4" s="2" t="s">
        <v>35</v>
      </c>
      <c r="D4" s="2" t="s">
        <v>35</v>
      </c>
    </row>
    <row r="5" spans="1:15" x14ac:dyDescent="0.2">
      <c r="A5" s="33" t="s">
        <v>27</v>
      </c>
      <c r="B5" s="7"/>
      <c r="C5" s="30">
        <v>-9.5</v>
      </c>
      <c r="D5" s="7" t="s">
        <v>28</v>
      </c>
      <c r="E5" s="7"/>
    </row>
    <row r="6" spans="1:15" x14ac:dyDescent="0.2">
      <c r="A6" s="32" t="s">
        <v>1</v>
      </c>
    </row>
    <row r="7" spans="1:15" x14ac:dyDescent="0.2">
      <c r="A7" t="s">
        <v>2</v>
      </c>
      <c r="C7" s="39">
        <v>51869.440000000002</v>
      </c>
      <c r="D7" s="34" t="s">
        <v>45</v>
      </c>
    </row>
    <row r="8" spans="1:15" x14ac:dyDescent="0.2">
      <c r="A8" t="s">
        <v>3</v>
      </c>
      <c r="C8" s="39">
        <v>0.52777499999999999</v>
      </c>
      <c r="D8" s="34" t="s">
        <v>45</v>
      </c>
    </row>
    <row r="9" spans="1:15" x14ac:dyDescent="0.2">
      <c r="A9" s="17" t="s">
        <v>30</v>
      </c>
      <c r="B9" s="18">
        <v>21</v>
      </c>
      <c r="C9" s="15"/>
      <c r="D9" s="16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4">
        <f ca="1">INTERCEPT(INDIRECT($G$11):G992,INDIRECT($F$11):F992)</f>
        <v>-4.8328251477680302E-5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4">
        <f ca="1">SLOPE(INDIRECT($G$11):G992,INDIRECT($F$11):F992)</f>
        <v>-1.2274396985165266E-7</v>
      </c>
      <c r="D12" s="2"/>
      <c r="E12" s="41" t="s">
        <v>51</v>
      </c>
      <c r="F12" s="42" t="s">
        <v>54</v>
      </c>
    </row>
    <row r="13" spans="1:15" x14ac:dyDescent="0.2">
      <c r="A13" s="7" t="s">
        <v>18</v>
      </c>
      <c r="B13" s="7"/>
      <c r="C13" s="2" t="s">
        <v>13</v>
      </c>
      <c r="E13" s="43" t="s">
        <v>32</v>
      </c>
      <c r="F13" s="44">
        <v>1</v>
      </c>
    </row>
    <row r="14" spans="1:15" x14ac:dyDescent="0.2">
      <c r="A14" s="7"/>
      <c r="B14" s="7"/>
      <c r="C14" s="7"/>
      <c r="E14" s="45" t="s">
        <v>29</v>
      </c>
      <c r="F14" s="46">
        <f ca="1">NOW()+15018.5+$C$5/24</f>
        <v>60520.870857870366</v>
      </c>
    </row>
    <row r="15" spans="1:15" x14ac:dyDescent="0.2">
      <c r="A15" s="8" t="s">
        <v>17</v>
      </c>
      <c r="B15" s="7"/>
      <c r="C15" s="9">
        <f ca="1">(C7+C11)+(C8+C12)*INT(MAX(F21:F3533))</f>
        <v>59362.259884075611</v>
      </c>
      <c r="E15" s="45" t="s">
        <v>33</v>
      </c>
      <c r="F15" s="46">
        <f ca="1">ROUND(2*($F$14-$C$7)/$C$8,0)/2+$F$13</f>
        <v>16393.5</v>
      </c>
    </row>
    <row r="16" spans="1:15" x14ac:dyDescent="0.2">
      <c r="A16" s="11" t="s">
        <v>4</v>
      </c>
      <c r="B16" s="7"/>
      <c r="C16" s="12">
        <f ca="1">+C8+C12</f>
        <v>0.52777487725603012</v>
      </c>
      <c r="E16" s="45" t="s">
        <v>34</v>
      </c>
      <c r="F16" s="46">
        <f ca="1">ROUND(2*($F$14-$C$15)/$C$16,0)/2+$F$13</f>
        <v>2196.5</v>
      </c>
    </row>
    <row r="17" spans="1:23" ht="13.5" thickBot="1" x14ac:dyDescent="0.25">
      <c r="A17" s="10" t="s">
        <v>26</v>
      </c>
      <c r="B17" s="7"/>
      <c r="C17" s="7">
        <f>COUNT(C21:C2191)</f>
        <v>25</v>
      </c>
      <c r="E17" s="45" t="s">
        <v>52</v>
      </c>
      <c r="F17" s="47">
        <f ca="1">+$C$15+$C$16*$F$16-15018.5-$C$5/24</f>
        <v>45503.413235301814</v>
      </c>
    </row>
    <row r="18" spans="1:23" ht="14.25" thickTop="1" thickBot="1" x14ac:dyDescent="0.25">
      <c r="A18" s="11" t="s">
        <v>5</v>
      </c>
      <c r="B18" s="7"/>
      <c r="C18" s="13">
        <f ca="1">+C15</f>
        <v>59362.259884075611</v>
      </c>
      <c r="D18" s="40">
        <f ca="1">+C16</f>
        <v>0.52777487725603012</v>
      </c>
      <c r="E18" s="48" t="s">
        <v>53</v>
      </c>
      <c r="F18" s="49">
        <f ca="1">+($C$15+$C$16*$F$16)-($C$16/2)-15018.5-$C$5/24</f>
        <v>45503.149347863189</v>
      </c>
    </row>
    <row r="19" spans="1:23" ht="13.5" thickTop="1" x14ac:dyDescent="0.2">
      <c r="F19" t="s">
        <v>41</v>
      </c>
    </row>
    <row r="20" spans="1:23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36</v>
      </c>
      <c r="I20" s="5" t="s">
        <v>37</v>
      </c>
      <c r="J20" s="5" t="s">
        <v>38</v>
      </c>
      <c r="K20" s="5" t="s">
        <v>39</v>
      </c>
      <c r="L20" s="5" t="s">
        <v>49</v>
      </c>
      <c r="M20" s="5" t="s">
        <v>24</v>
      </c>
      <c r="N20" s="5" t="s">
        <v>25</v>
      </c>
      <c r="O20" s="5" t="s">
        <v>22</v>
      </c>
      <c r="P20" s="4" t="s">
        <v>21</v>
      </c>
      <c r="Q20" s="3" t="s">
        <v>14</v>
      </c>
      <c r="U20" s="19" t="s">
        <v>31</v>
      </c>
    </row>
    <row r="21" spans="1:23" ht="12" customHeight="1" x14ac:dyDescent="0.2">
      <c r="A21" t="str">
        <f>D7</f>
        <v>VSX</v>
      </c>
      <c r="C21" s="6">
        <f>C$7</f>
        <v>51869.440000000002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-4.8328251477680302E-5</v>
      </c>
      <c r="Q21" s="1">
        <f>+C21-15018.5</f>
        <v>36850.94</v>
      </c>
    </row>
    <row r="22" spans="1:23" ht="12" customHeight="1" x14ac:dyDescent="0.25">
      <c r="A22" s="36" t="s">
        <v>46</v>
      </c>
      <c r="B22" s="37" t="s">
        <v>47</v>
      </c>
      <c r="C22" s="36">
        <v>59036.623123888858</v>
      </c>
      <c r="D22" s="36">
        <v>1.282E-2</v>
      </c>
      <c r="E22">
        <f t="shared" ref="E22:E45" si="0">+(C22-C$7)/C$8</f>
        <v>13579.997392617792</v>
      </c>
      <c r="F22">
        <f t="shared" ref="F22:F45" si="1">ROUND(2*E22,0)/2</f>
        <v>13580</v>
      </c>
      <c r="G22">
        <f t="shared" ref="G22:G45" si="2">+C22-(C$7+F22*C$8)</f>
        <v>-1.376111147692427E-3</v>
      </c>
      <c r="L22">
        <f t="shared" ref="L22:L45" si="3">+G22</f>
        <v>-1.376111147692427E-3</v>
      </c>
      <c r="O22">
        <f t="shared" ref="O22:O45" ca="1" si="4">+C$11+C$12*$F22</f>
        <v>-1.7151913620631234E-3</v>
      </c>
      <c r="Q22" s="1">
        <f t="shared" ref="Q22:Q45" si="5">+C22-15018.5</f>
        <v>44018.123123888858</v>
      </c>
      <c r="W22" s="38" t="s">
        <v>50</v>
      </c>
    </row>
    <row r="23" spans="1:23" ht="12" customHeight="1" x14ac:dyDescent="0.25">
      <c r="A23" s="36" t="s">
        <v>46</v>
      </c>
      <c r="B23" s="37" t="s">
        <v>48</v>
      </c>
      <c r="C23" s="36">
        <v>59036.885913894046</v>
      </c>
      <c r="D23" s="36">
        <v>1.1180000000000001E-3</v>
      </c>
      <c r="E23">
        <f t="shared" si="0"/>
        <v>13580.495313142994</v>
      </c>
      <c r="F23">
        <f t="shared" si="1"/>
        <v>13580.5</v>
      </c>
      <c r="G23">
        <f t="shared" si="2"/>
        <v>-2.4736059567658231E-3</v>
      </c>
      <c r="L23">
        <f t="shared" si="3"/>
        <v>-2.4736059567658231E-3</v>
      </c>
      <c r="O23">
        <f t="shared" ca="1" si="4"/>
        <v>-1.7152527340480494E-3</v>
      </c>
      <c r="Q23" s="1">
        <f t="shared" si="5"/>
        <v>44018.385913894046</v>
      </c>
      <c r="W23" s="38" t="s">
        <v>50</v>
      </c>
    </row>
    <row r="24" spans="1:23" ht="12" customHeight="1" x14ac:dyDescent="0.25">
      <c r="A24" s="36" t="s">
        <v>46</v>
      </c>
      <c r="B24" s="37" t="s">
        <v>47</v>
      </c>
      <c r="C24" s="36">
        <v>59061.95592403505</v>
      </c>
      <c r="D24" s="36">
        <v>5.3800000000000002E-3</v>
      </c>
      <c r="E24">
        <f t="shared" si="0"/>
        <v>13627.996634996063</v>
      </c>
      <c r="F24">
        <f t="shared" si="1"/>
        <v>13628</v>
      </c>
      <c r="G24">
        <f t="shared" si="2"/>
        <v>-1.7759649490471929E-3</v>
      </c>
      <c r="L24">
        <f t="shared" si="3"/>
        <v>-1.7759649490471929E-3</v>
      </c>
      <c r="O24">
        <f t="shared" ca="1" si="4"/>
        <v>-1.7210830726160028E-3</v>
      </c>
      <c r="Q24" s="1">
        <f t="shared" si="5"/>
        <v>44043.45592403505</v>
      </c>
      <c r="W24" s="38" t="s">
        <v>50</v>
      </c>
    </row>
    <row r="25" spans="1:23" ht="12" customHeight="1" x14ac:dyDescent="0.25">
      <c r="A25" s="36" t="s">
        <v>46</v>
      </c>
      <c r="B25" s="37" t="s">
        <v>48</v>
      </c>
      <c r="C25" s="36">
        <v>59062.219384038821</v>
      </c>
      <c r="D25" s="36">
        <v>1.6570000000000001E-3</v>
      </c>
      <c r="E25">
        <f t="shared" si="0"/>
        <v>13628.495824998945</v>
      </c>
      <c r="F25">
        <f t="shared" si="1"/>
        <v>13628.5</v>
      </c>
      <c r="G25">
        <f t="shared" si="2"/>
        <v>-2.2034611829440109E-3</v>
      </c>
      <c r="L25">
        <f t="shared" si="3"/>
        <v>-2.2034611829440109E-3</v>
      </c>
      <c r="O25">
        <f t="shared" ca="1" si="4"/>
        <v>-1.7211444446009285E-3</v>
      </c>
      <c r="Q25" s="1">
        <f t="shared" si="5"/>
        <v>44043.719384038821</v>
      </c>
      <c r="W25" s="38" t="s">
        <v>50</v>
      </c>
    </row>
    <row r="26" spans="1:23" ht="12" customHeight="1" x14ac:dyDescent="0.25">
      <c r="A26" s="36" t="s">
        <v>46</v>
      </c>
      <c r="B26" s="37" t="s">
        <v>47</v>
      </c>
      <c r="C26" s="36">
        <v>59088.34540429106</v>
      </c>
      <c r="D26" s="36">
        <v>4.5139999999999998E-3</v>
      </c>
      <c r="E26">
        <f t="shared" si="0"/>
        <v>13677.998018646313</v>
      </c>
      <c r="F26">
        <f t="shared" si="1"/>
        <v>13678</v>
      </c>
      <c r="G26">
        <f t="shared" si="2"/>
        <v>-1.045708944729995E-3</v>
      </c>
      <c r="L26">
        <f t="shared" si="3"/>
        <v>-1.045708944729995E-3</v>
      </c>
      <c r="O26">
        <f t="shared" ca="1" si="4"/>
        <v>-1.7272202711085855E-3</v>
      </c>
      <c r="Q26" s="1">
        <f t="shared" si="5"/>
        <v>44069.84540429106</v>
      </c>
      <c r="W26" s="38" t="s">
        <v>50</v>
      </c>
    </row>
    <row r="27" spans="1:23" ht="12" customHeight="1" x14ac:dyDescent="0.25">
      <c r="A27" s="36" t="s">
        <v>46</v>
      </c>
      <c r="B27" s="37" t="s">
        <v>48</v>
      </c>
      <c r="C27" s="36">
        <v>59088.60826429259</v>
      </c>
      <c r="D27" s="36">
        <v>1.493E-3</v>
      </c>
      <c r="E27">
        <f t="shared" si="0"/>
        <v>13678.496071796861</v>
      </c>
      <c r="F27">
        <f t="shared" si="1"/>
        <v>13678.5</v>
      </c>
      <c r="G27">
        <f t="shared" si="2"/>
        <v>-2.0732074117404409E-3</v>
      </c>
      <c r="L27">
        <f t="shared" si="3"/>
        <v>-2.0732074117404409E-3</v>
      </c>
      <c r="O27">
        <f t="shared" ca="1" si="4"/>
        <v>-1.7272816430935112E-3</v>
      </c>
      <c r="Q27" s="1">
        <f t="shared" si="5"/>
        <v>44070.10826429259</v>
      </c>
      <c r="W27" s="38" t="s">
        <v>50</v>
      </c>
    </row>
    <row r="28" spans="1:23" ht="12" customHeight="1" x14ac:dyDescent="0.25">
      <c r="A28" s="36" t="s">
        <v>46</v>
      </c>
      <c r="B28" s="37" t="s">
        <v>47</v>
      </c>
      <c r="C28" s="36">
        <v>59144.816474957392</v>
      </c>
      <c r="D28" s="36">
        <v>3.8500000000000001E-3</v>
      </c>
      <c r="E28">
        <f t="shared" si="0"/>
        <v>13784.996399900316</v>
      </c>
      <c r="F28">
        <f t="shared" si="1"/>
        <v>13785</v>
      </c>
      <c r="G28">
        <f t="shared" si="2"/>
        <v>-1.9000426109414548E-3</v>
      </c>
      <c r="L28">
        <f t="shared" si="3"/>
        <v>-1.9000426109414548E-3</v>
      </c>
      <c r="O28">
        <f t="shared" ca="1" si="4"/>
        <v>-1.7403538758827123E-3</v>
      </c>
      <c r="Q28" s="1">
        <f t="shared" si="5"/>
        <v>44126.316474957392</v>
      </c>
      <c r="W28" s="38" t="s">
        <v>50</v>
      </c>
    </row>
    <row r="29" spans="1:23" ht="12" customHeight="1" x14ac:dyDescent="0.25">
      <c r="A29" s="36" t="s">
        <v>46</v>
      </c>
      <c r="B29" s="37" t="s">
        <v>48</v>
      </c>
      <c r="C29" s="36">
        <v>59145.079554969911</v>
      </c>
      <c r="D29" s="36">
        <v>1.9750000000000002E-3</v>
      </c>
      <c r="E29">
        <f t="shared" si="0"/>
        <v>13785.494869915983</v>
      </c>
      <c r="F29">
        <f t="shared" si="1"/>
        <v>13785.5</v>
      </c>
      <c r="G29">
        <f t="shared" si="2"/>
        <v>-2.7075300895376131E-3</v>
      </c>
      <c r="L29">
        <f t="shared" si="3"/>
        <v>-2.7075300895376131E-3</v>
      </c>
      <c r="O29">
        <f t="shared" ca="1" si="4"/>
        <v>-1.740415247867638E-3</v>
      </c>
      <c r="Q29" s="1">
        <f t="shared" si="5"/>
        <v>44126.579554969911</v>
      </c>
      <c r="W29" s="38" t="s">
        <v>50</v>
      </c>
    </row>
    <row r="30" spans="1:23" ht="12" customHeight="1" x14ac:dyDescent="0.25">
      <c r="A30" s="36" t="s">
        <v>46</v>
      </c>
      <c r="B30" s="37" t="s">
        <v>47</v>
      </c>
      <c r="C30" s="36">
        <v>59174.371415209491</v>
      </c>
      <c r="D30" s="36">
        <v>3.5999999999999999E-3</v>
      </c>
      <c r="E30">
        <f t="shared" si="0"/>
        <v>13840.995528794445</v>
      </c>
      <c r="F30">
        <f t="shared" si="1"/>
        <v>13841</v>
      </c>
      <c r="G30">
        <f t="shared" si="2"/>
        <v>-2.3597905092174187E-3</v>
      </c>
      <c r="L30">
        <f t="shared" si="3"/>
        <v>-2.3597905092174187E-3</v>
      </c>
      <c r="O30">
        <f t="shared" ca="1" si="4"/>
        <v>-1.7472275381944047E-3</v>
      </c>
      <c r="Q30" s="1">
        <f t="shared" si="5"/>
        <v>44155.871415209491</v>
      </c>
      <c r="W30" s="38" t="s">
        <v>50</v>
      </c>
    </row>
    <row r="31" spans="1:23" ht="12" customHeight="1" x14ac:dyDescent="0.25">
      <c r="A31" s="36" t="s">
        <v>46</v>
      </c>
      <c r="B31" s="37" t="s">
        <v>48</v>
      </c>
      <c r="C31" s="36">
        <v>59174.636455213185</v>
      </c>
      <c r="D31" s="36">
        <v>3.346E-3</v>
      </c>
      <c r="E31">
        <f t="shared" si="0"/>
        <v>13841.49771249715</v>
      </c>
      <c r="F31">
        <f t="shared" si="1"/>
        <v>13841.5</v>
      </c>
      <c r="G31">
        <f t="shared" si="2"/>
        <v>-1.2072868194081821E-3</v>
      </c>
      <c r="L31">
        <f t="shared" si="3"/>
        <v>-1.2072868194081821E-3</v>
      </c>
      <c r="O31">
        <f t="shared" ca="1" si="4"/>
        <v>-1.7472889101793306E-3</v>
      </c>
      <c r="Q31" s="1">
        <f t="shared" si="5"/>
        <v>44156.136455213185</v>
      </c>
      <c r="W31" s="38" t="s">
        <v>50</v>
      </c>
    </row>
    <row r="32" spans="1:23" ht="12" customHeight="1" x14ac:dyDescent="0.25">
      <c r="A32" s="36" t="s">
        <v>46</v>
      </c>
      <c r="B32" s="37" t="s">
        <v>47</v>
      </c>
      <c r="C32" s="36">
        <v>59201.815935286228</v>
      </c>
      <c r="D32" s="36">
        <v>5.2820000000000002E-3</v>
      </c>
      <c r="E32">
        <f t="shared" si="0"/>
        <v>13892.995945784141</v>
      </c>
      <c r="F32">
        <f t="shared" si="1"/>
        <v>13893</v>
      </c>
      <c r="G32">
        <f t="shared" si="2"/>
        <v>-2.1397137752501294E-3</v>
      </c>
      <c r="L32">
        <f t="shared" si="3"/>
        <v>-2.1397137752501294E-3</v>
      </c>
      <c r="O32">
        <f t="shared" ca="1" si="4"/>
        <v>-1.7536102246266908E-3</v>
      </c>
      <c r="Q32" s="1">
        <f t="shared" si="5"/>
        <v>44183.315935286228</v>
      </c>
      <c r="W32" s="38" t="s">
        <v>50</v>
      </c>
    </row>
    <row r="33" spans="1:23" ht="12" customHeight="1" x14ac:dyDescent="0.25">
      <c r="A33" s="36" t="s">
        <v>46</v>
      </c>
      <c r="B33" s="37" t="s">
        <v>48</v>
      </c>
      <c r="C33" s="36">
        <v>59202.080465276726</v>
      </c>
      <c r="D33" s="36">
        <v>1.967E-3</v>
      </c>
      <c r="E33">
        <f t="shared" si="0"/>
        <v>13893.497163140966</v>
      </c>
      <c r="F33">
        <f t="shared" si="1"/>
        <v>13893.5</v>
      </c>
      <c r="G33">
        <f t="shared" si="2"/>
        <v>-1.4972232747823E-3</v>
      </c>
      <c r="L33">
        <f t="shared" si="3"/>
        <v>-1.4972232747823E-3</v>
      </c>
      <c r="O33">
        <f t="shared" ca="1" si="4"/>
        <v>-1.7536715966116165E-3</v>
      </c>
      <c r="Q33" s="1">
        <f t="shared" si="5"/>
        <v>44183.580465276726</v>
      </c>
      <c r="W33" s="38" t="s">
        <v>50</v>
      </c>
    </row>
    <row r="34" spans="1:23" ht="12" customHeight="1" x14ac:dyDescent="0.25">
      <c r="A34" s="36" t="s">
        <v>46</v>
      </c>
      <c r="B34" s="37" t="s">
        <v>47</v>
      </c>
      <c r="C34" s="36">
        <v>59229.261565177701</v>
      </c>
      <c r="D34" s="36">
        <v>4.4939999999999997E-3</v>
      </c>
      <c r="E34">
        <f t="shared" si="0"/>
        <v>13944.998465591776</v>
      </c>
      <c r="F34">
        <f t="shared" si="1"/>
        <v>13945</v>
      </c>
      <c r="G34">
        <f t="shared" si="2"/>
        <v>-8.0982230429071933E-4</v>
      </c>
      <c r="L34">
        <f t="shared" si="3"/>
        <v>-8.0982230429071933E-4</v>
      </c>
      <c r="O34">
        <f t="shared" ca="1" si="4"/>
        <v>-1.7599929110589767E-3</v>
      </c>
      <c r="Q34" s="1">
        <f t="shared" si="5"/>
        <v>44210.761565177701</v>
      </c>
      <c r="W34" s="38" t="s">
        <v>50</v>
      </c>
    </row>
    <row r="35" spans="1:23" ht="12" customHeight="1" x14ac:dyDescent="0.25">
      <c r="A35" s="36" t="s">
        <v>46</v>
      </c>
      <c r="B35" s="37" t="s">
        <v>48</v>
      </c>
      <c r="C35" s="36">
        <v>59229.52413518168</v>
      </c>
      <c r="D35" s="36">
        <v>1.34E-3</v>
      </c>
      <c r="E35">
        <f t="shared" si="0"/>
        <v>13945.495969270387</v>
      </c>
      <c r="F35">
        <f t="shared" si="1"/>
        <v>13945.5</v>
      </c>
      <c r="G35">
        <f t="shared" si="2"/>
        <v>-2.1273183228913695E-3</v>
      </c>
      <c r="L35">
        <f t="shared" si="3"/>
        <v>-2.1273183228913695E-3</v>
      </c>
      <c r="O35">
        <f t="shared" ca="1" si="4"/>
        <v>-1.7600542830439026E-3</v>
      </c>
      <c r="Q35" s="1">
        <f t="shared" si="5"/>
        <v>44211.02413518168</v>
      </c>
      <c r="W35" s="38" t="s">
        <v>50</v>
      </c>
    </row>
    <row r="36" spans="1:23" ht="12" customHeight="1" x14ac:dyDescent="0.25">
      <c r="A36" s="36" t="s">
        <v>46</v>
      </c>
      <c r="B36" s="37" t="s">
        <v>47</v>
      </c>
      <c r="C36" s="36">
        <v>59255.121244939044</v>
      </c>
      <c r="D36" s="36">
        <v>6.0099999999999997E-4</v>
      </c>
      <c r="E36">
        <f t="shared" si="0"/>
        <v>13993.996011442456</v>
      </c>
      <c r="F36">
        <f t="shared" si="1"/>
        <v>13994</v>
      </c>
      <c r="G36">
        <f t="shared" si="2"/>
        <v>-2.1050609575468116E-3</v>
      </c>
      <c r="L36">
        <f t="shared" si="3"/>
        <v>-2.1050609575468116E-3</v>
      </c>
      <c r="O36">
        <f t="shared" ca="1" si="4"/>
        <v>-1.7660073655817077E-3</v>
      </c>
      <c r="Q36" s="1">
        <f t="shared" si="5"/>
        <v>44236.621244939044</v>
      </c>
      <c r="W36" s="38" t="s">
        <v>50</v>
      </c>
    </row>
    <row r="37" spans="1:23" ht="12" customHeight="1" x14ac:dyDescent="0.25">
      <c r="A37" s="36" t="s">
        <v>46</v>
      </c>
      <c r="B37" s="37" t="s">
        <v>48</v>
      </c>
      <c r="C37" s="36">
        <v>59255.385804932564</v>
      </c>
      <c r="D37" s="36">
        <v>1.897E-3</v>
      </c>
      <c r="E37">
        <f t="shared" si="0"/>
        <v>13994.497285647411</v>
      </c>
      <c r="F37">
        <f t="shared" si="1"/>
        <v>13994.5</v>
      </c>
      <c r="G37">
        <f t="shared" si="2"/>
        <v>-1.4325674346764572E-3</v>
      </c>
      <c r="L37">
        <f t="shared" si="3"/>
        <v>-1.4325674346764572E-3</v>
      </c>
      <c r="O37">
        <f t="shared" ca="1" si="4"/>
        <v>-1.7660687375666334E-3</v>
      </c>
      <c r="Q37" s="1">
        <f t="shared" si="5"/>
        <v>44236.885804932564</v>
      </c>
      <c r="W37" s="38" t="s">
        <v>50</v>
      </c>
    </row>
    <row r="38" spans="1:23" ht="12" customHeight="1" x14ac:dyDescent="0.25">
      <c r="A38" s="36" t="s">
        <v>46</v>
      </c>
      <c r="B38" s="37" t="s">
        <v>47</v>
      </c>
      <c r="C38" s="36">
        <v>59281.510254594963</v>
      </c>
      <c r="D38" s="36">
        <v>2.7369999999999998E-3</v>
      </c>
      <c r="E38">
        <f t="shared" si="0"/>
        <v>14043.99650342468</v>
      </c>
      <c r="F38">
        <f t="shared" si="1"/>
        <v>14044</v>
      </c>
      <c r="G38">
        <f t="shared" si="2"/>
        <v>-1.8454050368745811E-3</v>
      </c>
      <c r="L38">
        <f t="shared" si="3"/>
        <v>-1.8454050368745811E-3</v>
      </c>
      <c r="O38">
        <f t="shared" ca="1" si="4"/>
        <v>-1.7721445640742903E-3</v>
      </c>
      <c r="Q38" s="1">
        <f t="shared" si="5"/>
        <v>44263.010254594963</v>
      </c>
      <c r="W38" s="38" t="s">
        <v>50</v>
      </c>
    </row>
    <row r="39" spans="1:23" ht="12" customHeight="1" x14ac:dyDescent="0.25">
      <c r="A39" s="36" t="s">
        <v>46</v>
      </c>
      <c r="B39" s="37" t="s">
        <v>48</v>
      </c>
      <c r="C39" s="36">
        <v>59281.774714594241</v>
      </c>
      <c r="D39" s="36">
        <v>1.4499999999999999E-3</v>
      </c>
      <c r="E39">
        <f t="shared" si="0"/>
        <v>14044.497588165865</v>
      </c>
      <c r="F39">
        <f t="shared" si="1"/>
        <v>14044.5</v>
      </c>
      <c r="G39">
        <f t="shared" si="2"/>
        <v>-1.2729057634714991E-3</v>
      </c>
      <c r="L39">
        <f t="shared" si="3"/>
        <v>-1.2729057634714991E-3</v>
      </c>
      <c r="O39">
        <f t="shared" ca="1" si="4"/>
        <v>-1.772205936059216E-3</v>
      </c>
      <c r="Q39" s="1">
        <f t="shared" si="5"/>
        <v>44263.274714594241</v>
      </c>
      <c r="W39" s="38" t="s">
        <v>50</v>
      </c>
    </row>
    <row r="40" spans="1:23" ht="12" customHeight="1" x14ac:dyDescent="0.25">
      <c r="A40" s="36" t="s">
        <v>46</v>
      </c>
      <c r="B40" s="37" t="s">
        <v>47</v>
      </c>
      <c r="C40" s="36">
        <v>59307.370964225382</v>
      </c>
      <c r="D40" s="36">
        <v>1.8435E-2</v>
      </c>
      <c r="E40">
        <f t="shared" si="0"/>
        <v>14092.996000616511</v>
      </c>
      <c r="F40">
        <f t="shared" si="1"/>
        <v>14093</v>
      </c>
      <c r="G40">
        <f t="shared" si="2"/>
        <v>-2.1107746215420775E-3</v>
      </c>
      <c r="L40">
        <f t="shared" si="3"/>
        <v>-2.1107746215420775E-3</v>
      </c>
      <c r="O40">
        <f t="shared" ca="1" si="4"/>
        <v>-1.7781590185970214E-3</v>
      </c>
      <c r="Q40" s="1">
        <f t="shared" si="5"/>
        <v>44288.870964225382</v>
      </c>
      <c r="W40" s="38" t="s">
        <v>50</v>
      </c>
    </row>
    <row r="41" spans="1:23" ht="12" customHeight="1" x14ac:dyDescent="0.25">
      <c r="A41" s="36" t="s">
        <v>46</v>
      </c>
      <c r="B41" s="37" t="s">
        <v>48</v>
      </c>
      <c r="C41" s="36">
        <v>59307.6353642256</v>
      </c>
      <c r="D41" s="36">
        <v>1.6900000000000001E-3</v>
      </c>
      <c r="E41">
        <f t="shared" si="0"/>
        <v>14093.496971674667</v>
      </c>
      <c r="F41">
        <f t="shared" si="1"/>
        <v>14093.5</v>
      </c>
      <c r="G41">
        <f t="shared" si="2"/>
        <v>-1.5982744007487781E-3</v>
      </c>
      <c r="L41">
        <f t="shared" si="3"/>
        <v>-1.5982744007487781E-3</v>
      </c>
      <c r="O41">
        <f t="shared" ca="1" si="4"/>
        <v>-1.7782203905819471E-3</v>
      </c>
      <c r="Q41" s="1">
        <f t="shared" si="5"/>
        <v>44289.1353642256</v>
      </c>
      <c r="W41" s="38" t="s">
        <v>50</v>
      </c>
    </row>
    <row r="42" spans="1:23" ht="12" customHeight="1" x14ac:dyDescent="0.25">
      <c r="A42" s="36" t="s">
        <v>46</v>
      </c>
      <c r="B42" s="37" t="s">
        <v>47</v>
      </c>
      <c r="C42" s="36">
        <v>59334.287873890251</v>
      </c>
      <c r="D42" s="36">
        <v>6.2379999999999996E-3</v>
      </c>
      <c r="E42">
        <f t="shared" si="0"/>
        <v>14143.996729459048</v>
      </c>
      <c r="F42">
        <f t="shared" si="1"/>
        <v>14144</v>
      </c>
      <c r="G42">
        <f t="shared" si="2"/>
        <v>-1.7261097527807578E-3</v>
      </c>
      <c r="L42">
        <f t="shared" si="3"/>
        <v>-1.7261097527807578E-3</v>
      </c>
      <c r="O42">
        <f t="shared" ca="1" si="4"/>
        <v>-1.7844189610594556E-3</v>
      </c>
      <c r="Q42" s="1">
        <f t="shared" si="5"/>
        <v>44315.787873890251</v>
      </c>
      <c r="W42" s="38" t="s">
        <v>50</v>
      </c>
    </row>
    <row r="43" spans="1:23" ht="12" customHeight="1" x14ac:dyDescent="0.25">
      <c r="A43" s="36" t="s">
        <v>46</v>
      </c>
      <c r="B43" s="37" t="s">
        <v>48</v>
      </c>
      <c r="C43" s="36">
        <v>59334.552363882773</v>
      </c>
      <c r="D43" s="36">
        <v>1.0679999999999999E-3</v>
      </c>
      <c r="E43">
        <f t="shared" si="0"/>
        <v>14144.497871029833</v>
      </c>
      <c r="F43">
        <f t="shared" si="1"/>
        <v>14144.5</v>
      </c>
      <c r="G43">
        <f t="shared" si="2"/>
        <v>-1.1236172285862267E-3</v>
      </c>
      <c r="L43">
        <f t="shared" si="3"/>
        <v>-1.1236172285862267E-3</v>
      </c>
      <c r="O43">
        <f t="shared" ca="1" si="4"/>
        <v>-1.7844803330443813E-3</v>
      </c>
      <c r="Q43" s="1">
        <f t="shared" si="5"/>
        <v>44316.052363882773</v>
      </c>
      <c r="W43" s="38" t="s">
        <v>50</v>
      </c>
    </row>
    <row r="44" spans="1:23" ht="12" customHeight="1" x14ac:dyDescent="0.25">
      <c r="A44" s="36" t="s">
        <v>46</v>
      </c>
      <c r="B44" s="37" t="s">
        <v>47</v>
      </c>
      <c r="C44" s="36">
        <v>59362.260513636284</v>
      </c>
      <c r="D44" s="36">
        <v>3.663E-3</v>
      </c>
      <c r="E44">
        <f t="shared" si="0"/>
        <v>14196.997799509794</v>
      </c>
      <c r="F44">
        <f t="shared" si="1"/>
        <v>14197</v>
      </c>
      <c r="G44">
        <f t="shared" si="2"/>
        <v>-1.1613637179834768E-3</v>
      </c>
      <c r="L44">
        <f t="shared" si="3"/>
        <v>-1.1613637179834768E-3</v>
      </c>
      <c r="O44">
        <f t="shared" ca="1" si="4"/>
        <v>-1.7909243914615931E-3</v>
      </c>
      <c r="Q44" s="1">
        <f t="shared" si="5"/>
        <v>44343.760513636284</v>
      </c>
      <c r="W44" s="38" t="s">
        <v>50</v>
      </c>
    </row>
    <row r="45" spans="1:23" ht="12" customHeight="1" x14ac:dyDescent="0.25">
      <c r="A45" s="36" t="s">
        <v>46</v>
      </c>
      <c r="B45" s="37" t="s">
        <v>48</v>
      </c>
      <c r="C45" s="36">
        <v>59362.523473634385</v>
      </c>
      <c r="D45" s="36">
        <v>1.14E-3</v>
      </c>
      <c r="E45">
        <f t="shared" si="0"/>
        <v>14197.496042128525</v>
      </c>
      <c r="F45">
        <f t="shared" si="1"/>
        <v>14197.5</v>
      </c>
      <c r="G45">
        <f t="shared" si="2"/>
        <v>-2.0888656144961715E-3</v>
      </c>
      <c r="L45">
        <f t="shared" si="3"/>
        <v>-2.0888656144961715E-3</v>
      </c>
      <c r="O45">
        <f t="shared" ca="1" si="4"/>
        <v>-1.790985763446519E-3</v>
      </c>
      <c r="Q45" s="1">
        <f t="shared" si="5"/>
        <v>44344.023473634385</v>
      </c>
      <c r="W45" s="38" t="s">
        <v>50</v>
      </c>
    </row>
    <row r="46" spans="1:23" ht="12" customHeight="1" x14ac:dyDescent="0.2">
      <c r="C46" s="6"/>
      <c r="D46" s="6"/>
    </row>
    <row r="47" spans="1:23" ht="12" customHeight="1" x14ac:dyDescent="0.2">
      <c r="C47" s="6"/>
      <c r="D47" s="6"/>
    </row>
    <row r="48" spans="1:23" ht="12" customHeight="1" x14ac:dyDescent="0.2">
      <c r="C48" s="6"/>
      <c r="D48" s="6"/>
    </row>
    <row r="49" spans="3:4" ht="12" customHeight="1" x14ac:dyDescent="0.2">
      <c r="C49" s="6"/>
      <c r="D49" s="6"/>
    </row>
    <row r="50" spans="3:4" ht="12" customHeight="1" x14ac:dyDescent="0.2">
      <c r="C50" s="6"/>
      <c r="D50" s="6"/>
    </row>
    <row r="51" spans="3:4" ht="12" customHeight="1" x14ac:dyDescent="0.2">
      <c r="C51" s="6"/>
      <c r="D51" s="6"/>
    </row>
    <row r="52" spans="3:4" ht="12" customHeight="1" x14ac:dyDescent="0.2">
      <c r="C52" s="6"/>
      <c r="D52" s="6"/>
    </row>
    <row r="53" spans="3:4" ht="12" customHeight="1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2024-07-29T08:54:02Z</dcterms:modified>
</cp:coreProperties>
</file>