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FCB49DC-73C9-45FC-A5C5-FCF6DF4522B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Q22" i="1"/>
  <c r="Q23" i="1"/>
  <c r="Q24" i="1"/>
  <c r="Q25" i="1"/>
  <c r="Q26" i="1"/>
  <c r="F11" i="1"/>
  <c r="C21" i="1"/>
  <c r="E21" i="1"/>
  <c r="F21" i="1"/>
  <c r="A21" i="1"/>
  <c r="H20" i="1"/>
  <c r="G11" i="1"/>
  <c r="E14" i="1"/>
  <c r="E15" i="1" s="1"/>
  <c r="C17" i="1"/>
  <c r="G21" i="1"/>
  <c r="Q21" i="1"/>
  <c r="H21" i="1"/>
  <c r="C11" i="1"/>
  <c r="C12" i="1"/>
  <c r="C16" i="1" l="1"/>
  <c r="D18" i="1" s="1"/>
  <c r="O23" i="1"/>
  <c r="S23" i="1" s="1"/>
  <c r="O21" i="1"/>
  <c r="S21" i="1" s="1"/>
  <c r="O25" i="1"/>
  <c r="S25" i="1" s="1"/>
  <c r="O24" i="1"/>
  <c r="S24" i="1" s="1"/>
  <c r="C15" i="1"/>
  <c r="O26" i="1"/>
  <c r="S26" i="1" s="1"/>
  <c r="O22" i="1"/>
  <c r="S22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<sst xmlns="http://schemas.openxmlformats.org/spreadsheetml/2006/main" count="63" uniqueCount="54">
  <si>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</si>
  <si>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</si>
  <si>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</si>
  <si>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</si>
  <si>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</si>
  <si>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</si>
  <si>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</si>
  <si>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</si>
  <si>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</si>
  <si>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</si>
  <si>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</si>
  <si>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</si>
  <si>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</si>
  <si>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</si>
  <si>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</si>
  <si>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</si>
  <si>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</si>
  <si>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</si>
  <si>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</si>
  <si>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</si>
  <si>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</si>
  <si>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</si>
  <si>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</si>
  <si>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</si>
  <si>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</si>
  <si>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</si>
  <si>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</si>
  <si>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</si>
  <si>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</si>
  <si>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</si>
  <si>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</si>
  <si>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</si>
  <si>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</si>
  <si>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</si>
  <si>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</si>
  <si>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</si>
  <si>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</si>
  <si>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</si>
  <si>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</si>
  <si>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</si>
  <si>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</si>
  <si>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</si>
  <si>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G4840-0528</t>
  </si>
  <si>
    <t>G4840-0528_Mon.xls</t>
  </si>
  <si>
    <t>ESD</t>
  </si>
  <si>
    <t>Mon</t>
  </si>
  <si>
    <t>VSX</t>
  </si>
  <si>
    <t>IBVS 5945</t>
  </si>
  <si>
    <t>I</t>
  </si>
  <si>
    <t>IBVS 6029</t>
  </si>
  <si>
    <t>IBVS 6063</t>
  </si>
  <si>
    <t>V0993 Mon / GSC 4840-0528</t>
  </si>
  <si>
    <t>CCD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</si>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</sst>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>
      <alignment vertical="top"/>
    </xf>
    <xf numFmtId="0" fontId="16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V0993</a:t>
            </a:r>
            <a:r>
              <a:rPr lang="en-AU" baseline="0"/>
              <a:t> Mon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433583959899749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4.4999999999999999E-4</c:v>
                  </c:pt>
                  <c:pt idx="4">
                    <c:v>4.4999999999999999E-4</c:v>
                  </c:pt>
                  <c:pt idx="5">
                    <c:v>4.2000000000000002E-4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4.4999999999999999E-4</c:v>
                  </c:pt>
                  <c:pt idx="4">
                    <c:v>4.4999999999999999E-4</c:v>
                  </c:pt>
                  <c:pt idx="5">
                    <c:v>4.2000000000000002E-4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1891</c:v>
                </c:pt>
                <c:pt idx="2">
                  <c:v>3135</c:v>
                </c:pt>
                <c:pt idx="3">
                  <c:v>3783.5</c:v>
                </c:pt>
                <c:pt idx="4">
                  <c:v>3783.5</c:v>
                </c:pt>
                <c:pt idx="5">
                  <c:v>3783.5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89-4559-8884-F6E54CE6568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4.4999999999999999E-4</c:v>
                  </c:pt>
                  <c:pt idx="4">
                    <c:v>4.4999999999999999E-4</c:v>
                  </c:pt>
                  <c:pt idx="5">
                    <c:v>4.2000000000000002E-4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4.4999999999999999E-4</c:v>
                  </c:pt>
                  <c:pt idx="4">
                    <c:v>4.4999999999999999E-4</c:v>
                  </c:pt>
                  <c:pt idx="5">
                    <c:v>4.2000000000000002E-4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1891</c:v>
                </c:pt>
                <c:pt idx="2">
                  <c:v>3135</c:v>
                </c:pt>
                <c:pt idx="3">
                  <c:v>3783.5</c:v>
                </c:pt>
                <c:pt idx="4">
                  <c:v>3783.5</c:v>
                </c:pt>
                <c:pt idx="5">
                  <c:v>3783.5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-1.1481999994430225E-2</c:v>
                </c:pt>
                <c:pt idx="2">
                  <c:v>-8.6699999956181273E-3</c:v>
                </c:pt>
                <c:pt idx="3">
                  <c:v>-1.0596999993140344E-2</c:v>
                </c:pt>
                <c:pt idx="4">
                  <c:v>-9.8469999938970432E-3</c:v>
                </c:pt>
                <c:pt idx="5">
                  <c:v>-9.1069999907631427E-3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89-4559-8884-F6E54CE6568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4.4999999999999999E-4</c:v>
                  </c:pt>
                  <c:pt idx="4">
                    <c:v>4.4999999999999999E-4</c:v>
                  </c:pt>
                  <c:pt idx="5">
                    <c:v>4.2000000000000002E-4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4.4999999999999999E-4</c:v>
                  </c:pt>
                  <c:pt idx="4">
                    <c:v>4.4999999999999999E-4</c:v>
                  </c:pt>
                  <c:pt idx="5">
                    <c:v>4.2000000000000002E-4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1891</c:v>
                </c:pt>
                <c:pt idx="2">
                  <c:v>3135</c:v>
                </c:pt>
                <c:pt idx="3">
                  <c:v>3783.5</c:v>
                </c:pt>
                <c:pt idx="4">
                  <c:v>3783.5</c:v>
                </c:pt>
                <c:pt idx="5">
                  <c:v>3783.5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889-4559-8884-F6E54CE6568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4.4999999999999999E-4</c:v>
                  </c:pt>
                  <c:pt idx="4">
                    <c:v>4.4999999999999999E-4</c:v>
                  </c:pt>
                  <c:pt idx="5">
                    <c:v>4.2000000000000002E-4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4.4999999999999999E-4</c:v>
                  </c:pt>
                  <c:pt idx="4">
                    <c:v>4.4999999999999999E-4</c:v>
                  </c:pt>
                  <c:pt idx="5">
                    <c:v>4.2000000000000002E-4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1891</c:v>
                </c:pt>
                <c:pt idx="2">
                  <c:v>3135</c:v>
                </c:pt>
                <c:pt idx="3">
                  <c:v>3783.5</c:v>
                </c:pt>
                <c:pt idx="4">
                  <c:v>3783.5</c:v>
                </c:pt>
                <c:pt idx="5">
                  <c:v>3783.5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889-4559-8884-F6E54CE6568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4.4999999999999999E-4</c:v>
                  </c:pt>
                  <c:pt idx="4">
                    <c:v>4.4999999999999999E-4</c:v>
                  </c:pt>
                  <c:pt idx="5">
                    <c:v>4.2000000000000002E-4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4.4999999999999999E-4</c:v>
                  </c:pt>
                  <c:pt idx="4">
                    <c:v>4.4999999999999999E-4</c:v>
                  </c:pt>
                  <c:pt idx="5">
                    <c:v>4.2000000000000002E-4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1891</c:v>
                </c:pt>
                <c:pt idx="2">
                  <c:v>3135</c:v>
                </c:pt>
                <c:pt idx="3">
                  <c:v>3783.5</c:v>
                </c:pt>
                <c:pt idx="4">
                  <c:v>3783.5</c:v>
                </c:pt>
                <c:pt idx="5">
                  <c:v>3783.5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889-4559-8884-F6E54CE6568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4.4999999999999999E-4</c:v>
                  </c:pt>
                  <c:pt idx="4">
                    <c:v>4.4999999999999999E-4</c:v>
                  </c:pt>
                  <c:pt idx="5">
                    <c:v>4.2000000000000002E-4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4.4999999999999999E-4</c:v>
                  </c:pt>
                  <c:pt idx="4">
                    <c:v>4.4999999999999999E-4</c:v>
                  </c:pt>
                  <c:pt idx="5">
                    <c:v>4.2000000000000002E-4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1891</c:v>
                </c:pt>
                <c:pt idx="2">
                  <c:v>3135</c:v>
                </c:pt>
                <c:pt idx="3">
                  <c:v>3783.5</c:v>
                </c:pt>
                <c:pt idx="4">
                  <c:v>3783.5</c:v>
                </c:pt>
                <c:pt idx="5">
                  <c:v>3783.5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889-4559-8884-F6E54CE6568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4.4999999999999999E-4</c:v>
                  </c:pt>
                  <c:pt idx="4">
                    <c:v>4.4999999999999999E-4</c:v>
                  </c:pt>
                  <c:pt idx="5">
                    <c:v>4.2000000000000002E-4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4.4999999999999999E-4</c:v>
                  </c:pt>
                  <c:pt idx="4">
                    <c:v>4.4999999999999999E-4</c:v>
                  </c:pt>
                  <c:pt idx="5">
                    <c:v>4.2000000000000002E-4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1891</c:v>
                </c:pt>
                <c:pt idx="2">
                  <c:v>3135</c:v>
                </c:pt>
                <c:pt idx="3">
                  <c:v>3783.5</c:v>
                </c:pt>
                <c:pt idx="4">
                  <c:v>3783.5</c:v>
                </c:pt>
                <c:pt idx="5">
                  <c:v>3783.5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889-4559-8884-F6E54CE6568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1891</c:v>
                </c:pt>
                <c:pt idx="2">
                  <c:v>3135</c:v>
                </c:pt>
                <c:pt idx="3">
                  <c:v>3783.5</c:v>
                </c:pt>
                <c:pt idx="4">
                  <c:v>3783.5</c:v>
                </c:pt>
                <c:pt idx="5">
                  <c:v>3783.5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-2.4178136151850058E-3</c:v>
                </c:pt>
                <c:pt idx="1">
                  <c:v>-6.4819213098275211E-3</c:v>
                </c:pt>
                <c:pt idx="2">
                  <c:v>-9.155506699639944E-3</c:v>
                </c:pt>
                <c:pt idx="3">
                  <c:v>-1.0549252781065471E-2</c:v>
                </c:pt>
                <c:pt idx="4">
                  <c:v>-1.0549252781065471E-2</c:v>
                </c:pt>
                <c:pt idx="5">
                  <c:v>-1.0549252781065471E-2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889-4559-8884-F6E54CE6568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1891</c:v>
                </c:pt>
                <c:pt idx="2">
                  <c:v>3135</c:v>
                </c:pt>
                <c:pt idx="3">
                  <c:v>3783.5</c:v>
                </c:pt>
                <c:pt idx="4">
                  <c:v>3783.5</c:v>
                </c:pt>
                <c:pt idx="5">
                  <c:v>3783.5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889-4559-8884-F6E54CE65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7596048"/>
        <c:axId val="1"/>
      </c:scatterChart>
      <c:valAx>
        <c:axId val="767596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75960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29E2E08-1DBF-AB90-BDF5-C15B306D47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G32" sqref="G3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51</v>
      </c>
      <c r="E1" t="s">
        <v>43</v>
      </c>
    </row>
    <row r="2" spans="1:7" ht="12.95" customHeight="1" x14ac:dyDescent="0.2">
      <c r="A2" t="s">
        <v>24</v>
      </c>
      <c r="B2" t="s">
        <v>44</v>
      </c>
      <c r="C2" s="31" t="s">
        <v>41</v>
      </c>
      <c r="D2" s="3" t="s">
        <v>45</v>
      </c>
      <c r="E2" s="32" t="s">
        <v>42</v>
      </c>
      <c r="F2" t="s">
        <v>42</v>
      </c>
    </row>
    <row r="3" spans="1:7" ht="12.95" customHeight="1" thickBot="1" x14ac:dyDescent="0.25"/>
    <row r="4" spans="1:7" ht="12.95" customHeight="1" thickTop="1" thickBot="1" x14ac:dyDescent="0.25">
      <c r="A4" s="5" t="s">
        <v>0</v>
      </c>
      <c r="C4" s="28" t="s">
        <v>40</v>
      </c>
      <c r="D4" s="29" t="s">
        <v>40</v>
      </c>
    </row>
    <row r="5" spans="1:7" ht="12.95" customHeight="1" x14ac:dyDescent="0.2"/>
    <row r="6" spans="1:7" ht="12.95" customHeight="1" x14ac:dyDescent="0.2">
      <c r="A6" s="5" t="s">
        <v>1</v>
      </c>
    </row>
    <row r="7" spans="1:7" ht="12.95" customHeight="1" x14ac:dyDescent="0.2">
      <c r="A7" t="s">
        <v>2</v>
      </c>
      <c r="C7" s="39">
        <v>54204.553999999996</v>
      </c>
      <c r="D7" s="30" t="s">
        <v>46</v>
      </c>
    </row>
    <row r="8" spans="1:7" ht="12.95" customHeight="1" x14ac:dyDescent="0.2">
      <c r="A8" t="s">
        <v>3</v>
      </c>
      <c r="C8" s="39">
        <v>0.56750199999999995</v>
      </c>
      <c r="D8" s="30" t="s">
        <v>46</v>
      </c>
    </row>
    <row r="9" spans="1:7" ht="12.95" customHeight="1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2.95" customHeight="1" thickBot="1" x14ac:dyDescent="0.25">
      <c r="A10" s="10"/>
      <c r="B10" s="10"/>
      <c r="C10" s="4" t="s">
        <v>20</v>
      </c>
      <c r="D10" s="4" t="s">
        <v>21</v>
      </c>
      <c r="E10" s="10"/>
    </row>
    <row r="11" spans="1:7" ht="12.95" customHeight="1" x14ac:dyDescent="0.2">
      <c r="A11" s="10" t="s">
        <v>15</v>
      </c>
      <c r="B11" s="10"/>
      <c r="C11" s="22">
        <f ca="1">INTERCEPT(INDIRECT($G$11):G992,INDIRECT($F$11):F992)</f>
        <v>-2.4178136151850058E-3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ht="12.95" customHeight="1" x14ac:dyDescent="0.2">
      <c r="A12" s="10" t="s">
        <v>16</v>
      </c>
      <c r="B12" s="10"/>
      <c r="C12" s="22">
        <f ca="1">SLOPE(INDIRECT($G$11):G992,INDIRECT($F$11):F992)</f>
        <v>-2.149184396955323E-6</v>
      </c>
      <c r="D12" s="3"/>
      <c r="E12" s="10"/>
    </row>
    <row r="13" spans="1:7" ht="12.95" customHeight="1" x14ac:dyDescent="0.2">
      <c r="A13" s="10" t="s">
        <v>19</v>
      </c>
      <c r="B13" s="10"/>
      <c r="C13" s="3" t="s">
        <v>13</v>
      </c>
      <c r="D13" s="14" t="s">
        <v>37</v>
      </c>
      <c r="E13" s="11">
        <v>1</v>
      </c>
    </row>
    <row r="14" spans="1:7" ht="12.95" customHeight="1" x14ac:dyDescent="0.2">
      <c r="A14" s="10"/>
      <c r="B14" s="10"/>
      <c r="C14" s="10"/>
      <c r="D14" s="14" t="s">
        <v>32</v>
      </c>
      <c r="E14" s="15">
        <f ca="1">NOW()+15018.5+$C$9/24</f>
        <v>60365.761708796294</v>
      </c>
    </row>
    <row r="15" spans="1:7" ht="12.95" customHeight="1" x14ac:dyDescent="0.2">
      <c r="A15" s="12" t="s">
        <v>17</v>
      </c>
      <c r="B15" s="10"/>
      <c r="C15" s="13">
        <f ca="1">(C7+C11)+(C8+C12)*INT(MAX(F21:F3533))</f>
        <v>56351.403517821804</v>
      </c>
      <c r="D15" s="14" t="s">
        <v>38</v>
      </c>
      <c r="E15" s="15">
        <f ca="1">ROUND(2*(E14-$C$7)/$C$8,0)/2+E13</f>
        <v>10857.5</v>
      </c>
    </row>
    <row r="16" spans="1:7" ht="12.95" customHeight="1" x14ac:dyDescent="0.2">
      <c r="A16" s="16" t="s">
        <v>4</v>
      </c>
      <c r="B16" s="10"/>
      <c r="C16" s="17">
        <f ca="1">+C8+C12</f>
        <v>0.56749985081560295</v>
      </c>
      <c r="D16" s="14" t="s">
        <v>39</v>
      </c>
      <c r="E16" s="24">
        <f ca="1">ROUND(2*(E14-$C$15)/$C$16,0)/2+E13</f>
        <v>7075</v>
      </c>
    </row>
    <row r="17" spans="1:19" ht="12.95" customHeight="1" thickBot="1" x14ac:dyDescent="0.25">
      <c r="A17" s="14" t="s">
        <v>29</v>
      </c>
      <c r="B17" s="10"/>
      <c r="C17" s="10">
        <f>COUNT(C21:C2191)</f>
        <v>6</v>
      </c>
      <c r="D17" s="14" t="s">
        <v>33</v>
      </c>
      <c r="E17" s="18">
        <f ca="1">+$C$15+$C$16*E16-15018.5-$C$9/24</f>
        <v>45348.36079567553</v>
      </c>
    </row>
    <row r="18" spans="1:19" ht="12.95" customHeight="1" thickTop="1" thickBot="1" x14ac:dyDescent="0.25">
      <c r="A18" s="16" t="s">
        <v>5</v>
      </c>
      <c r="B18" s="10"/>
      <c r="C18" s="19">
        <f ca="1">+C15</f>
        <v>56351.403517821804</v>
      </c>
      <c r="D18" s="20">
        <f ca="1">+C16</f>
        <v>0.56749985081560295</v>
      </c>
      <c r="E18" s="21" t="s">
        <v>34</v>
      </c>
    </row>
    <row r="19" spans="1:19" ht="12.95" customHeight="1" thickTop="1" x14ac:dyDescent="0.2">
      <c r="A19" s="25" t="s">
        <v>35</v>
      </c>
      <c r="E19" s="26">
        <v>21</v>
      </c>
      <c r="S19">
        <f ca="1">SQRT(SUM(S21:S50)/(COUNT(S21:S50)-1))</f>
        <v>2.5945272468842575E-3</v>
      </c>
    </row>
    <row r="20" spans="1:19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52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36</v>
      </c>
    </row>
    <row r="21" spans="1:19" ht="12.95" customHeight="1" x14ac:dyDescent="0.2">
      <c r="A21" t="str">
        <f>D7</f>
        <v>VSX</v>
      </c>
      <c r="C21" s="8">
        <f>C$7</f>
        <v>54204.553999999996</v>
      </c>
      <c r="D21" s="8" t="s">
        <v>13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H21">
        <f>+G21</f>
        <v>0</v>
      </c>
      <c r="O21">
        <f t="shared" ref="O21:O26" ca="1" si="3">+C$11+C$12*$F21</f>
        <v>-2.4178136151850058E-3</v>
      </c>
      <c r="Q21" s="2">
        <f t="shared" ref="Q21:Q26" si="4">+C21-15018.5</f>
        <v>39186.053999999996</v>
      </c>
      <c r="S21">
        <f t="shared" ref="S21:S26" ca="1" si="5">+(O21-G21)^2</f>
        <v>5.8458226777739874E-6</v>
      </c>
    </row>
    <row r="22" spans="1:19" ht="12.95" customHeight="1" x14ac:dyDescent="0.2">
      <c r="A22" s="33" t="s">
        <v>47</v>
      </c>
      <c r="B22" s="34" t="s">
        <v>48</v>
      </c>
      <c r="C22" s="33">
        <v>55277.688800000004</v>
      </c>
      <c r="D22" s="33">
        <v>5.0000000000000001E-4</v>
      </c>
      <c r="E22">
        <f t="shared" si="0"/>
        <v>1890.9797674721979</v>
      </c>
      <c r="F22">
        <f t="shared" si="1"/>
        <v>1891</v>
      </c>
      <c r="G22">
        <f t="shared" si="2"/>
        <v>-1.1481999994430225E-2</v>
      </c>
      <c r="I22">
        <f>+G22</f>
        <v>-1.1481999994430225E-2</v>
      </c>
      <c r="O22">
        <f t="shared" ca="1" si="3"/>
        <v>-6.4819213098275211E-3</v>
      </c>
      <c r="Q22" s="2">
        <f t="shared" si="4"/>
        <v>40259.188800000004</v>
      </c>
      <c r="S22">
        <f t="shared" ca="1" si="5"/>
        <v>2.5000786852218308E-5</v>
      </c>
    </row>
    <row r="23" spans="1:19" ht="12.95" customHeight="1" x14ac:dyDescent="0.2">
      <c r="A23" s="35" t="s">
        <v>49</v>
      </c>
      <c r="B23" s="36" t="s">
        <v>48</v>
      </c>
      <c r="C23" s="35">
        <v>55983.664100000002</v>
      </c>
      <c r="D23" s="35">
        <v>5.9999999999999995E-4</v>
      </c>
      <c r="E23">
        <f t="shared" si="0"/>
        <v>3134.9847225208114</v>
      </c>
      <c r="F23">
        <f t="shared" si="1"/>
        <v>3135</v>
      </c>
      <c r="G23">
        <f t="shared" si="2"/>
        <v>-8.6699999956181273E-3</v>
      </c>
      <c r="I23">
        <f>+G23</f>
        <v>-8.6699999956181273E-3</v>
      </c>
      <c r="O23">
        <f t="shared" ca="1" si="3"/>
        <v>-9.155506699639944E-3</v>
      </c>
      <c r="Q23" s="2">
        <f t="shared" si="4"/>
        <v>40965.164100000002</v>
      </c>
      <c r="S23">
        <f t="shared" ca="1" si="5"/>
        <v>2.357167596501279E-7</v>
      </c>
    </row>
    <row r="24" spans="1:19" ht="12.95" customHeight="1" x14ac:dyDescent="0.2">
      <c r="A24" s="37" t="s">
        <v>50</v>
      </c>
      <c r="B24" s="36" t="s">
        <v>53</v>
      </c>
      <c r="C24" s="38">
        <v>56351.68722</v>
      </c>
      <c r="D24" s="38">
        <v>4.4999999999999999E-4</v>
      </c>
      <c r="E24">
        <f t="shared" si="0"/>
        <v>3783.4813269380611</v>
      </c>
      <c r="F24">
        <f t="shared" si="1"/>
        <v>3783.5</v>
      </c>
      <c r="G24">
        <f t="shared" si="2"/>
        <v>-1.0596999993140344E-2</v>
      </c>
      <c r="I24">
        <f>+G24</f>
        <v>-1.0596999993140344E-2</v>
      </c>
      <c r="O24">
        <f t="shared" ca="1" si="3"/>
        <v>-1.0549252781065471E-2</v>
      </c>
      <c r="Q24" s="2">
        <f t="shared" si="4"/>
        <v>41333.18722</v>
      </c>
      <c r="S24">
        <f t="shared" ca="1" si="5"/>
        <v>2.2797962609228327E-9</v>
      </c>
    </row>
    <row r="25" spans="1:19" ht="12.95" customHeight="1" x14ac:dyDescent="0.2">
      <c r="A25" s="37" t="s">
        <v>50</v>
      </c>
      <c r="B25" s="36" t="s">
        <v>53</v>
      </c>
      <c r="C25" s="38">
        <v>56351.687969999999</v>
      </c>
      <c r="D25" s="38">
        <v>4.4999999999999999E-4</v>
      </c>
      <c r="E25">
        <f t="shared" si="0"/>
        <v>3783.4826485193053</v>
      </c>
      <c r="F25">
        <f t="shared" si="1"/>
        <v>3783.5</v>
      </c>
      <c r="G25">
        <f t="shared" si="2"/>
        <v>-9.8469999938970432E-3</v>
      </c>
      <c r="I25">
        <f>+G25</f>
        <v>-9.8469999938970432E-3</v>
      </c>
      <c r="O25">
        <f t="shared" ca="1" si="3"/>
        <v>-1.0549252781065471E-2</v>
      </c>
      <c r="Q25" s="2">
        <f t="shared" si="4"/>
        <v>41333.187969999999</v>
      </c>
      <c r="S25">
        <f t="shared" ca="1" si="5"/>
        <v>4.9315897708582556E-7</v>
      </c>
    </row>
    <row r="26" spans="1:19" ht="12.95" customHeight="1" x14ac:dyDescent="0.2">
      <c r="A26" s="37" t="s">
        <v>50</v>
      </c>
      <c r="B26" s="36" t="s">
        <v>53</v>
      </c>
      <c r="C26" s="38">
        <v>56351.688710000002</v>
      </c>
      <c r="D26" s="38">
        <v>4.2000000000000002E-4</v>
      </c>
      <c r="E26">
        <f t="shared" si="0"/>
        <v>3783.4839524794729</v>
      </c>
      <c r="F26">
        <f t="shared" si="1"/>
        <v>3783.5</v>
      </c>
      <c r="G26">
        <f t="shared" si="2"/>
        <v>-9.1069999907631427E-3</v>
      </c>
      <c r="I26">
        <f>+G26</f>
        <v>-9.1069999907631427E-3</v>
      </c>
      <c r="O26">
        <f t="shared" ca="1" si="3"/>
        <v>-1.0549252781065471E-2</v>
      </c>
      <c r="Q26" s="2">
        <f t="shared" si="4"/>
        <v>41333.188710000002</v>
      </c>
      <c r="S26">
        <f t="shared" ca="1" si="5"/>
        <v>2.0800931111348526E-6</v>
      </c>
    </row>
    <row r="27" spans="1:19" ht="12.95" customHeight="1" x14ac:dyDescent="0.2">
      <c r="C27" s="8"/>
      <c r="D27" s="8"/>
      <c r="Q27" s="2"/>
    </row>
    <row r="28" spans="1:19" ht="12.95" customHeight="1" x14ac:dyDescent="0.2">
      <c r="C28" s="8"/>
      <c r="D28" s="8"/>
      <c r="Q28" s="2"/>
    </row>
    <row r="29" spans="1:19" ht="12.95" customHeight="1" x14ac:dyDescent="0.2">
      <c r="C29" s="8"/>
      <c r="D29" s="8"/>
      <c r="Q29" s="2"/>
    </row>
    <row r="30" spans="1:19" ht="12.95" customHeight="1" x14ac:dyDescent="0.2">
      <c r="C30" s="8"/>
      <c r="D30" s="8"/>
      <c r="Q30" s="2"/>
    </row>
    <row r="31" spans="1:19" ht="12.95" customHeight="1" x14ac:dyDescent="0.2">
      <c r="C31" s="8"/>
      <c r="D31" s="8"/>
      <c r="Q31" s="2"/>
    </row>
    <row r="32" spans="1:19" ht="12.95" customHeight="1" x14ac:dyDescent="0.2">
      <c r="C32" s="8"/>
      <c r="D32" s="8"/>
      <c r="Q32" s="2"/>
    </row>
    <row r="33" spans="3:17" ht="12.95" customHeight="1" x14ac:dyDescent="0.2">
      <c r="C33" s="8"/>
      <c r="D33" s="8"/>
      <c r="Q33" s="2"/>
    </row>
    <row r="34" spans="3:17" ht="12.95" customHeight="1" x14ac:dyDescent="0.2">
      <c r="C34" s="8"/>
      <c r="D34" s="8"/>
    </row>
    <row r="35" spans="3:17" ht="12.95" customHeight="1" x14ac:dyDescent="0.2">
      <c r="C35" s="8"/>
      <c r="D35" s="8"/>
    </row>
    <row r="36" spans="3:17" ht="12.95" customHeight="1" x14ac:dyDescent="0.2">
      <c r="C36" s="8"/>
      <c r="D36" s="8"/>
    </row>
    <row r="37" spans="3:17" ht="12.95" customHeight="1" x14ac:dyDescent="0.2">
      <c r="C37" s="8"/>
      <c r="D37" s="8"/>
    </row>
    <row r="38" spans="3:17" ht="12.95" customHeight="1" x14ac:dyDescent="0.2">
      <c r="C38" s="8"/>
      <c r="D38" s="8"/>
    </row>
    <row r="39" spans="3:17" ht="12.95" customHeight="1" x14ac:dyDescent="0.2">
      <c r="C39" s="8"/>
      <c r="D39" s="8"/>
    </row>
    <row r="40" spans="3:17" ht="12.95" customHeight="1" x14ac:dyDescent="0.2">
      <c r="C40" s="8"/>
      <c r="D40" s="8"/>
    </row>
    <row r="41" spans="3:17" ht="12.95" customHeight="1" x14ac:dyDescent="0.2">
      <c r="C41" s="8"/>
      <c r="D41" s="8"/>
    </row>
    <row r="42" spans="3:17" ht="12.95" customHeight="1" x14ac:dyDescent="0.2">
      <c r="C42" s="8"/>
      <c r="D42" s="8"/>
    </row>
    <row r="43" spans="3:17" ht="12.95" customHeight="1" x14ac:dyDescent="0.2">
      <c r="C43" s="8"/>
      <c r="D43" s="8"/>
    </row>
    <row r="44" spans="3:17" ht="12.95" customHeight="1" x14ac:dyDescent="0.2">
      <c r="C44" s="8"/>
      <c r="D44" s="8"/>
    </row>
    <row r="45" spans="3:17" ht="12.95" customHeight="1" x14ac:dyDescent="0.2">
      <c r="C45" s="8"/>
      <c r="D45" s="8"/>
    </row>
    <row r="46" spans="3:17" ht="12.95" customHeight="1" x14ac:dyDescent="0.2">
      <c r="C46" s="8"/>
      <c r="D46" s="8"/>
    </row>
    <row r="47" spans="3:17" ht="12.95" customHeight="1" x14ac:dyDescent="0.2">
      <c r="C47" s="8"/>
      <c r="D47" s="8"/>
    </row>
    <row r="48" spans="3:17" ht="12.95" customHeight="1" x14ac:dyDescent="0.2">
      <c r="C48" s="8"/>
      <c r="D48" s="8"/>
    </row>
    <row r="49" spans="3:4" ht="12.95" customHeight="1" x14ac:dyDescent="0.2">
      <c r="C49" s="8"/>
      <c r="D49" s="8"/>
    </row>
    <row r="50" spans="3:4" ht="12.95" customHeight="1" x14ac:dyDescent="0.2">
      <c r="C50" s="8"/>
      <c r="D50" s="8"/>
    </row>
    <row r="51" spans="3:4" ht="12.95" customHeight="1" x14ac:dyDescent="0.2">
      <c r="C51" s="8"/>
      <c r="D51" s="8"/>
    </row>
    <row r="52" spans="3:4" ht="12.95" customHeight="1" x14ac:dyDescent="0.2">
      <c r="C52" s="8"/>
      <c r="D52" s="8"/>
    </row>
    <row r="53" spans="3:4" ht="12.95" customHeight="1" x14ac:dyDescent="0.2">
      <c r="C53" s="8"/>
      <c r="D53" s="8"/>
    </row>
    <row r="54" spans="3:4" ht="12.95" customHeight="1" x14ac:dyDescent="0.2">
      <c r="C54" s="8"/>
      <c r="D54" s="8"/>
    </row>
    <row r="55" spans="3:4" ht="12.95" customHeight="1" x14ac:dyDescent="0.2">
      <c r="C55" s="8"/>
      <c r="D55" s="8"/>
    </row>
    <row r="56" spans="3:4" ht="12.95" customHeight="1" x14ac:dyDescent="0.2">
      <c r="C56" s="8"/>
      <c r="D56" s="8"/>
    </row>
    <row r="57" spans="3:4" ht="12.95" customHeight="1" x14ac:dyDescent="0.2">
      <c r="C57" s="8"/>
      <c r="D57" s="8"/>
    </row>
    <row r="58" spans="3:4" ht="12.95" customHeight="1" x14ac:dyDescent="0.2">
      <c r="C58" s="8"/>
      <c r="D58" s="8"/>
    </row>
    <row r="59" spans="3:4" ht="12.95" customHeight="1" x14ac:dyDescent="0.2">
      <c r="C59" s="8"/>
      <c r="D59" s="8"/>
    </row>
    <row r="60" spans="3:4" ht="12.95" customHeight="1" x14ac:dyDescent="0.2">
      <c r="C60" s="8"/>
      <c r="D60" s="8"/>
    </row>
    <row r="61" spans="3:4" ht="12.95" customHeight="1" x14ac:dyDescent="0.2">
      <c r="C61" s="8"/>
      <c r="D61" s="8"/>
    </row>
    <row r="62" spans="3:4" ht="12.95" customHeight="1" x14ac:dyDescent="0.2">
      <c r="C62" s="8"/>
      <c r="D62" s="8"/>
    </row>
    <row r="63" spans="3:4" ht="12.95" customHeight="1" x14ac:dyDescent="0.2">
      <c r="C63" s="8"/>
      <c r="D63" s="8"/>
    </row>
    <row r="64" spans="3:4" ht="12.95" customHeight="1" x14ac:dyDescent="0.2">
      <c r="C64" s="8"/>
      <c r="D64" s="8"/>
    </row>
    <row r="65" spans="3:4" ht="12.95" customHeight="1" x14ac:dyDescent="0.2">
      <c r="C65" s="8"/>
      <c r="D65" s="8"/>
    </row>
    <row r="66" spans="3:4" ht="12.95" customHeight="1" x14ac:dyDescent="0.2">
      <c r="C66" s="8"/>
      <c r="D66" s="8"/>
    </row>
    <row r="67" spans="3:4" ht="12.95" customHeight="1" x14ac:dyDescent="0.2">
      <c r="C67" s="8"/>
      <c r="D67" s="8"/>
    </row>
    <row r="68" spans="3:4" ht="12.95" customHeight="1" x14ac:dyDescent="0.2">
      <c r="C68" s="8"/>
      <c r="D68" s="8"/>
    </row>
    <row r="69" spans="3:4" ht="12.95" customHeight="1" x14ac:dyDescent="0.2">
      <c r="C69" s="8"/>
      <c r="D69" s="8"/>
    </row>
    <row r="70" spans="3:4" ht="12.95" customHeight="1" x14ac:dyDescent="0.2">
      <c r="C70" s="8"/>
      <c r="D70" s="8"/>
    </row>
    <row r="71" spans="3:4" ht="12.95" customHeight="1" x14ac:dyDescent="0.2">
      <c r="C71" s="8"/>
      <c r="D71" s="8"/>
    </row>
    <row r="72" spans="3:4" ht="12.95" customHeight="1" x14ac:dyDescent="0.2">
      <c r="C72" s="8"/>
      <c r="D72" s="8"/>
    </row>
    <row r="73" spans="3:4" ht="12.95" customHeight="1" x14ac:dyDescent="0.2">
      <c r="C73" s="8"/>
      <c r="D73" s="8"/>
    </row>
    <row r="74" spans="3:4" ht="12.95" customHeight="1" x14ac:dyDescent="0.2">
      <c r="C74" s="8"/>
      <c r="D74" s="8"/>
    </row>
    <row r="75" spans="3:4" ht="12.95" customHeight="1" x14ac:dyDescent="0.2">
      <c r="C75" s="8"/>
      <c r="D75" s="8"/>
    </row>
    <row r="76" spans="3:4" ht="12.95" customHeight="1" x14ac:dyDescent="0.2">
      <c r="C76" s="8"/>
      <c r="D76" s="8"/>
    </row>
    <row r="77" spans="3:4" ht="12.95" customHeight="1" x14ac:dyDescent="0.2">
      <c r="C77" s="8"/>
      <c r="D77" s="8"/>
    </row>
    <row r="78" spans="3:4" ht="12.95" customHeight="1" x14ac:dyDescent="0.2">
      <c r="C78" s="8"/>
      <c r="D78" s="8"/>
    </row>
    <row r="79" spans="3:4" ht="12.95" customHeight="1" x14ac:dyDescent="0.2">
      <c r="C79" s="8"/>
      <c r="D79" s="8"/>
    </row>
    <row r="80" spans="3:4" ht="12.95" customHeight="1" x14ac:dyDescent="0.2">
      <c r="C80" s="8"/>
      <c r="D80" s="8"/>
    </row>
    <row r="81" spans="3:4" ht="12.95" customHeight="1" x14ac:dyDescent="0.2">
      <c r="C81" s="8"/>
      <c r="D81" s="8"/>
    </row>
    <row r="82" spans="3:4" ht="12.95" customHeight="1" x14ac:dyDescent="0.2">
      <c r="C82" s="8"/>
      <c r="D82" s="8"/>
    </row>
    <row r="83" spans="3:4" ht="12.95" customHeight="1" x14ac:dyDescent="0.2">
      <c r="C83" s="8"/>
      <c r="D83" s="8"/>
    </row>
    <row r="84" spans="3:4" ht="12.95" customHeight="1" x14ac:dyDescent="0.2">
      <c r="C84" s="8"/>
      <c r="D84" s="8"/>
    </row>
    <row r="85" spans="3:4" ht="12.95" customHeight="1" x14ac:dyDescent="0.2">
      <c r="C85" s="8"/>
      <c r="D85" s="8"/>
    </row>
    <row r="86" spans="3:4" ht="12.95" customHeight="1" x14ac:dyDescent="0.2">
      <c r="C86" s="8"/>
      <c r="D86" s="8"/>
    </row>
    <row r="87" spans="3:4" ht="12.95" customHeight="1" x14ac:dyDescent="0.2">
      <c r="C87" s="8"/>
      <c r="D87" s="8"/>
    </row>
    <row r="88" spans="3:4" ht="12.95" customHeight="1" x14ac:dyDescent="0.2">
      <c r="C88" s="8"/>
      <c r="D88" s="8"/>
    </row>
    <row r="89" spans="3:4" ht="12.95" customHeight="1" x14ac:dyDescent="0.2">
      <c r="C89" s="8"/>
      <c r="D89" s="8"/>
    </row>
    <row r="90" spans="3:4" ht="12.95" customHeight="1" x14ac:dyDescent="0.2">
      <c r="C90" s="8"/>
      <c r="D90" s="8"/>
    </row>
    <row r="91" spans="3:4" ht="12.95" customHeight="1" x14ac:dyDescent="0.2">
      <c r="C91" s="8"/>
      <c r="D91" s="8"/>
    </row>
    <row r="92" spans="3:4" ht="12.95" customHeight="1" x14ac:dyDescent="0.2">
      <c r="C92" s="8"/>
      <c r="D92" s="8"/>
    </row>
    <row r="93" spans="3:4" ht="12.95" customHeight="1" x14ac:dyDescent="0.2">
      <c r="C93" s="8"/>
      <c r="D93" s="8"/>
    </row>
    <row r="94" spans="3:4" ht="12.95" customHeight="1" x14ac:dyDescent="0.2">
      <c r="C94" s="8"/>
      <c r="D94" s="8"/>
    </row>
    <row r="95" spans="3:4" ht="12.95" customHeight="1" x14ac:dyDescent="0.2">
      <c r="C95" s="8"/>
      <c r="D95" s="8"/>
    </row>
    <row r="96" spans="3:4" ht="12.95" customHeight="1" x14ac:dyDescent="0.2">
      <c r="C96" s="8"/>
      <c r="D96" s="8"/>
    </row>
    <row r="97" spans="3:4" ht="12.95" customHeight="1" x14ac:dyDescent="0.2">
      <c r="C97" s="8"/>
      <c r="D97" s="8"/>
    </row>
    <row r="98" spans="3:4" ht="12.95" customHeight="1" x14ac:dyDescent="0.2">
      <c r="C98" s="8"/>
      <c r="D98" s="8"/>
    </row>
    <row r="99" spans="3:4" ht="12.95" customHeight="1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2024-02-25T05:16:51Z</dcterms:modified>
</cp:coreProperties>
</file>