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04855E8-C71A-4462-B4DE-01C3FC764BB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O23" i="1"/>
  <c r="S23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<sst xmlns="http://schemas.openxmlformats.org/spreadsheetml/2006/main" count="56" uniqueCount="53">
  <si>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</si>
  <si>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</si>
  <si>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</si>
  <si>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</si>
  <si>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</si>
  <si>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</si>
  <si>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</si>
  <si>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</si>
  <si>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</si>
  <si>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</si>
  <si>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</si>
  <si>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</si>
  <si>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</si>
  <si>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</si>
  <si>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</si>
  <si>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</si>
  <si>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</si>
  <si>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</si>
  <si>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</si>
  <si>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</si>
  <si>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</si>
  <si>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</si>
  <si>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</si>
  <si>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</si>
  <si>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</si>
  <si>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</si>
  <si>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</si>
  <si>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</si>
  <si>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</si>
  <si>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</si>
  <si>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</si>
  <si>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</si>
  <si>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</si>
  <si>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</si>
  <si>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</si>
  <si>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</si>
  <si>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</si>
  <si>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</si>
  <si>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</si>
  <si>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</si>
  <si>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</si>
  <si>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</si>
  <si>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G4850-1736</t>
  </si>
  <si>
    <t>G4850-1736_Mon.xls</t>
  </si>
  <si>
    <t>ESDECED</t>
  </si>
  <si>
    <t>Mon</t>
  </si>
  <si>
    <t>VSX</t>
  </si>
  <si>
    <t>IBVS 5871</t>
  </si>
  <si>
    <t>I</t>
  </si>
  <si>
    <t>IBVS 5992</t>
  </si>
  <si>
    <t>II</t>
  </si>
  <si>
    <t>V0996 Mon / GSC 4850-1736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</si>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</sst>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V0996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3-4938-84D1-F5F6842A07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-9.3950009613763541E-4</c:v>
                </c:pt>
                <c:pt idx="2">
                  <c:v>-9.950009552994743E-5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D3-4938-84D1-F5F6842A07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D3-4938-84D1-F5F6842A07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D3-4938-84D1-F5F6842A07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D3-4938-84D1-F5F6842A07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D3-4938-84D1-F5F6842A07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D3-4938-84D1-F5F6842A07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-2.551614664735184E-4</c:v>
                </c:pt>
                <c:pt idx="1">
                  <c:v>-3.5383132852085666E-4</c:v>
                </c:pt>
                <c:pt idx="2">
                  <c:v>-4.3000739667320767E-4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D3-4938-84D1-F5F6842A07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3160.5</c:v>
                </c:pt>
                <c:pt idx="2">
                  <c:v>5600.5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D3-4938-84D1-F5F6842A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61792"/>
        <c:axId val="1"/>
      </c:scatterChart>
      <c:valAx>
        <c:axId val="808061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061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2E50FB-BA39-C1B8-7576-BB1DD1412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53882.475000000093</v>
      </c>
      <c r="D7" s="30" t="s">
        <v>46</v>
      </c>
    </row>
    <row r="8" spans="1:7" ht="12.95" customHeight="1" x14ac:dyDescent="0.2">
      <c r="A8" t="s">
        <v>3</v>
      </c>
      <c r="C8" s="35">
        <v>0.30039900000000003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-2.551614664735184E-4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-3.1219700062438942E-8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60365.765453703701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55564.708970008309</v>
      </c>
      <c r="D15" s="14" t="s">
        <v>38</v>
      </c>
      <c r="E15" s="15">
        <f ca="1">ROUND(2*(E14-$C$7)/$C$8,0)/2+E13</f>
        <v>21583.5</v>
      </c>
    </row>
    <row r="16" spans="1:7" ht="12.95" customHeight="1" x14ac:dyDescent="0.2">
      <c r="A16" s="16" t="s">
        <v>4</v>
      </c>
      <c r="B16" s="10"/>
      <c r="C16" s="17">
        <f ca="1">+C8+C12</f>
        <v>0.30039896878029998</v>
      </c>
      <c r="D16" s="14" t="s">
        <v>39</v>
      </c>
      <c r="E16" s="24">
        <f ca="1">ROUND(2*(E14-$C$15)/$C$16,0)/2+E13</f>
        <v>15983.5</v>
      </c>
    </row>
    <row r="17" spans="1:19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45348.031720841573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55564.708970008309</v>
      </c>
      <c r="D18" s="20">
        <f ca="1">+C16</f>
        <v>0.30039896878029998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5.0860119712977216E-4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53882.475000000093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-2.551614664735184E-4</v>
      </c>
      <c r="Q21" s="2">
        <f>+C21-15018.5</f>
        <v>38863.975000000093</v>
      </c>
      <c r="S21">
        <f ca="1">+(O21-G21)^2</f>
        <v>6.5107373972916461E-8</v>
      </c>
    </row>
    <row r="22" spans="1:19" ht="12.95" customHeight="1" x14ac:dyDescent="0.2">
      <c r="A22" s="33" t="s">
        <v>47</v>
      </c>
      <c r="B22" s="34" t="s">
        <v>48</v>
      </c>
      <c r="C22" s="33">
        <v>54831.8851</v>
      </c>
      <c r="D22" s="33">
        <v>5.0000000000000001E-4</v>
      </c>
      <c r="E22">
        <f>+(C22-C$7)/C$8</f>
        <v>3160.4968724926057</v>
      </c>
      <c r="F22">
        <f>ROUND(2*E22,0)/2</f>
        <v>3160.5</v>
      </c>
      <c r="G22">
        <f>+C22-(C$7+F22*C$8)</f>
        <v>-9.3950009613763541E-4</v>
      </c>
      <c r="I22">
        <f>+G22</f>
        <v>-9.3950009613763541E-4</v>
      </c>
      <c r="O22">
        <f ca="1">+C$11+C$12*$F22</f>
        <v>-3.5383132852085666E-4</v>
      </c>
      <c r="Q22" s="2">
        <f>+C22-15018.5</f>
        <v>39813.3851</v>
      </c>
      <c r="S22">
        <f ca="1">+(O22-G22)^2</f>
        <v>3.4300790536175641E-7</v>
      </c>
    </row>
    <row r="23" spans="1:19" ht="12.95" customHeight="1" x14ac:dyDescent="0.2">
      <c r="A23" s="33" t="s">
        <v>49</v>
      </c>
      <c r="B23" s="34" t="s">
        <v>50</v>
      </c>
      <c r="C23" s="33">
        <v>55564.859499999999</v>
      </c>
      <c r="D23" s="33">
        <v>8.0000000000000004E-4</v>
      </c>
      <c r="E23">
        <f>+(C23-C$7)/C$8</f>
        <v>5600.4996687735493</v>
      </c>
      <c r="F23">
        <f>ROUND(2*E23,0)/2</f>
        <v>5600.5</v>
      </c>
      <c r="G23">
        <f>+C23-(C$7+F23*C$8)</f>
        <v>-9.950009552994743E-5</v>
      </c>
      <c r="I23">
        <f>+G23</f>
        <v>-9.950009552994743E-5</v>
      </c>
      <c r="O23">
        <f ca="1">+C$11+C$12*$F23</f>
        <v>-4.3000739667320767E-4</v>
      </c>
      <c r="Q23" s="2">
        <f>+C23-15018.5</f>
        <v>40546.359499999999</v>
      </c>
      <c r="S23">
        <f ca="1">+(O23-G23)^2</f>
        <v>1.0923507610900171E-7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2024-02-25T05:22:15Z</dcterms:modified>
</cp:coreProperties>
</file>