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E2B728F-F25B-4516-84B5-28EB957DA8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R22" i="1"/>
  <c r="A21" i="1"/>
  <c r="G11" i="1"/>
  <c r="F11" i="1"/>
  <c r="C7" i="1"/>
  <c r="C8" i="1"/>
  <c r="E21" i="1"/>
  <c r="F21" i="1"/>
  <c r="C17" i="1"/>
  <c r="Q21" i="1"/>
  <c r="G21" i="1"/>
  <c r="H21" i="1"/>
  <c r="C11" i="1"/>
  <c r="F15" i="1" l="1"/>
  <c r="C12" i="1"/>
  <c r="C16" i="1" l="1"/>
  <c r="D18" i="1" s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<sst xmlns="http://schemas.openxmlformats.org/spreadsheetml/2006/main" count="53" uniqueCount="49">
  <si>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</si>
  <si>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</si>
  <si>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</si>
  <si>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</si>
  <si>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</si>
  <si>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</si>
  <si>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</si>
  <si>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</si>
  <si>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</si>
  <si>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</si>
  <si>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</si>
  <si>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</si>
  <si>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</si>
  <si>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</si>
  <si>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</si>
  <si>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</si>
  <si>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</si>
  <si>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</si>
  <si>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</si>
  <si>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</si>
  <si>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</si>
  <si>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</si>
  <si>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</si>
  <si>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</si>
  <si>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</si>
  <si>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</si>
  <si>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</si>
  <si>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</si>
  <si>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</si>
  <si>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</si>
  <si>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</si>
  <si>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</si>
  <si>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</si>
  <si>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</si>
  <si>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</si>
  <si>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Mus</t>
  </si>
  <si>
    <t>EA</t>
  </si>
  <si>
    <t>IBVS 5686 Eph.</t>
  </si>
  <si>
    <t>IBVS 5686</t>
  </si>
  <si>
    <t>G9240-0124_Mus.xls</t>
  </si>
  <si>
    <t>OY Mus / GSC 9240-0124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</si>
  <si>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</si>
  <si>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</si>
  <si>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</si>
  <si>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</si>
  <si>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</si>
  <si>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</si>
  <si>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</si>
  <si>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12.8-13.5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</si>
</sst>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Alignment="1"/>
    <xf numFmtId="0" fontId="0" fillId="3" borderId="7" xfId="0" applyFill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22" fontId="16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22" fontId="17" fillId="0" borderId="11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OY Mus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0E-4FE1-BFB9-0D088EBBEF5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0E-4FE1-BFB9-0D088EBBEF5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0E-4FE1-BFB9-0D088EBBEF5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0E-4FE1-BFB9-0D088EBBEF5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C0E-4FE1-BFB9-0D088EBBEF5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0E-4FE1-BFB9-0D088EBBEF5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C0E-4FE1-BFB9-0D088EBBEF5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C0E-4FE1-BFB9-0D088EBBE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798776"/>
        <c:axId val="1"/>
      </c:scatterChart>
      <c:valAx>
        <c:axId val="640798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0798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17</xdr:col>
      <xdr:colOff>228600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A373602-10DC-6BF6-67B4-AE673CA4D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1406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40</v>
      </c>
      <c r="E1" s="27"/>
      <c r="F1" s="29" t="s">
        <v>35</v>
      </c>
      <c r="G1" s="27" t="s">
        <v>36</v>
      </c>
      <c r="H1" s="30" t="s">
        <v>37</v>
      </c>
      <c r="I1" s="28">
        <v>53087.754999999997</v>
      </c>
      <c r="J1" s="28">
        <v>2.1946099999999999</v>
      </c>
      <c r="K1" s="31" t="s">
        <v>38</v>
      </c>
      <c r="L1" s="32" t="s">
        <v>39</v>
      </c>
    </row>
    <row r="2" spans="1:12" x14ac:dyDescent="0.2">
      <c r="A2" t="s">
        <v>23</v>
      </c>
      <c r="B2" t="s">
        <v>36</v>
      </c>
      <c r="C2" s="9"/>
      <c r="D2" s="9"/>
    </row>
    <row r="3" spans="1:12" ht="13.5" thickBot="1" x14ac:dyDescent="0.25"/>
    <row r="4" spans="1:12" ht="14.25" thickTop="1" thickBot="1" x14ac:dyDescent="0.25">
      <c r="A4" s="26" t="s">
        <v>37</v>
      </c>
      <c r="C4" s="7">
        <v>53087.754999999997</v>
      </c>
      <c r="D4" s="8">
        <v>2.1946099999999999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53087.754999999997</v>
      </c>
      <c r="D7" s="33" t="s">
        <v>47</v>
      </c>
    </row>
    <row r="8" spans="1:12" x14ac:dyDescent="0.2">
      <c r="A8" t="s">
        <v>2</v>
      </c>
      <c r="C8">
        <f>+D4</f>
        <v>2.1946099999999999</v>
      </c>
      <c r="D8" s="33" t="s">
        <v>47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4" t="s">
        <v>42</v>
      </c>
      <c r="F12" s="35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6" t="s">
        <v>43</v>
      </c>
      <c r="F13" s="37">
        <v>1</v>
      </c>
    </row>
    <row r="14" spans="1:12" x14ac:dyDescent="0.2">
      <c r="A14" s="11"/>
      <c r="B14" s="11"/>
      <c r="C14" s="11"/>
      <c r="D14" s="11"/>
      <c r="E14" s="36" t="s">
        <v>32</v>
      </c>
      <c r="F14" s="38">
        <f ca="1">NOW()+15018.5+$C$9/24</f>
        <v>60520.731257754625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6" t="s">
        <v>44</v>
      </c>
      <c r="F15" s="38">
        <f ca="1">ROUND(2*($F$14-$C$7)/$C$8,0)/2+$F$13</f>
        <v>3388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6" t="s">
        <v>33</v>
      </c>
      <c r="F16" s="38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9" t="s">
        <v>45</v>
      </c>
      <c r="F17" s="40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2" t="s">
        <v>46</v>
      </c>
      <c r="F18" s="41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5686</v>
      </c>
      <c r="C21" s="9">
        <f>+$C$4</f>
        <v>53087.754999999997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38069.254999999997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2024-07-29T05:33:00Z</dcterms:modified>
</cp:coreProperties>
</file>