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B0C20A-0D35-4003-B638-3104AC9772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Q21" i="1"/>
  <c r="Q22" i="1"/>
  <c r="Q24" i="1"/>
  <c r="Q25" i="1"/>
  <c r="Q27" i="1"/>
  <c r="F11" i="1"/>
  <c r="Q26" i="1"/>
  <c r="D4" i="1"/>
  <c r="C4" i="1"/>
  <c r="B2" i="1"/>
  <c r="C8" i="1"/>
  <c r="E21" i="1"/>
  <c r="F21" i="1"/>
  <c r="G21" i="1"/>
  <c r="I21" i="1"/>
  <c r="G11" i="1"/>
  <c r="Q23" i="1"/>
  <c r="E15" i="1"/>
  <c r="C17" i="1"/>
  <c r="E27" i="1"/>
  <c r="F27" i="1"/>
  <c r="G27" i="1"/>
  <c r="J27" i="1"/>
  <c r="E22" i="1"/>
  <c r="F22" i="1"/>
  <c r="G22" i="1"/>
  <c r="E23" i="1"/>
  <c r="F23" i="1"/>
  <c r="G23" i="1"/>
  <c r="H23" i="1"/>
  <c r="E25" i="1"/>
  <c r="F25" i="1"/>
  <c r="G25" i="1"/>
  <c r="J25" i="1"/>
  <c r="E26" i="1"/>
  <c r="F26" i="1"/>
  <c r="G26" i="1"/>
  <c r="J26" i="1"/>
  <c r="I22" i="1"/>
  <c r="C12" i="1"/>
  <c r="C16" i="1" l="1"/>
  <c r="D18" i="1" s="1"/>
  <c r="C11" i="1"/>
  <c r="O27" i="1" l="1"/>
  <c r="C15" i="1"/>
  <c r="O22" i="1"/>
  <c r="O24" i="1"/>
  <c r="O26" i="1"/>
  <c r="O23" i="1"/>
  <c r="O25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<sst xmlns="http://schemas.openxmlformats.org/spreadsheetml/2006/main" count="56" uniqueCount="47">
  <si>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</si>
  <si>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</si>
  <si>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</si>
  <si>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</si>
  <si>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</si>
  <si>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</si>
  <si>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</si>
  <si>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</si>
  <si>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</si>
  <si>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</si>
  <si>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</si>
  <si>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</si>
  <si>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</si>
  <si>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</si>
  <si>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</si>
  <si>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</si>
  <si>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</si>
  <si>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</si>
  <si>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</si>
  <si>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</si>
  <si>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</si>
  <si>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</si>
  <si>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</si>
  <si>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</si>
  <si>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</si>
  <si>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</si>
  <si>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</si>
  <si>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</si>
  <si>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</si>
  <si>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</si>
  <si>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</si>
  <si>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</si>
  <si>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</si>
  <si>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</si>
  <si>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</si>
  <si>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</si>
  <si>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</si>
  <si>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</si>
  <si>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</si>
  <si>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Z Nor / GSC 8310-0662</t>
  </si>
  <si>
    <t>EA</t>
  </si>
  <si>
    <t>IBVS 5843</t>
  </si>
  <si>
    <t>II</t>
  </si>
  <si>
    <t>IBVS 1702</t>
  </si>
  <si>
    <t>IBVS 5931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</si>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</sst>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Nor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">
                  <c:v>-1.3952999943285249E-3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74-459B-A8E0-5B0CFD7690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  <c:pt idx="1">
                  <c:v>-1.7765500015229918E-3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74-459B-A8E0-5B0CFD7690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">
                  <c:v>-4.2100499995285645E-3</c:v>
                </c:pt>
                <c:pt idx="4">
                  <c:v>7.2954000061145052E-3</c:v>
                </c:pt>
                <c:pt idx="5">
                  <c:v>6.823449999501463E-3</c:v>
                </c:pt>
                <c:pt idx="6">
                  <c:v>5.281099998683203E-3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74-459B-A8E0-5B0CFD7690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74-459B-A8E0-5B0CFD7690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74-459B-A8E0-5B0CFD7690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74-459B-A8E0-5B0CFD7690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">
                    <c:v>1.8E-3</c:v>
                  </c:pt>
                  <c:pt idx="4">
                    <c:v>1.1000000000000001E-3</c:v>
                  </c:pt>
                  <c:pt idx="5">
                    <c:v>1.6000000000000001E-3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74-459B-A8E0-5B0CFD7690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143.5</c:v>
                </c:pt>
                <c:pt idx="2">
                  <c:v>3581</c:v>
                </c:pt>
                <c:pt idx="3">
                  <c:v>3938.5</c:v>
                </c:pt>
                <c:pt idx="4">
                  <c:v>3942</c:v>
                </c:pt>
                <c:pt idx="5">
                  <c:v>4143.5</c:v>
                </c:pt>
                <c:pt idx="6">
                  <c:v>4153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-1.2875242417990174E-3</c:v>
                </c:pt>
                <c:pt idx="1">
                  <c:v>-1.1358819898498174E-3</c:v>
                </c:pt>
                <c:pt idx="2">
                  <c:v>2.49666324412492E-3</c:v>
                </c:pt>
                <c:pt idx="3">
                  <c:v>2.8744479484582924E-3</c:v>
                </c:pt>
                <c:pt idx="4">
                  <c:v>2.8781465399692488E-3</c:v>
                </c:pt>
                <c:pt idx="5">
                  <c:v>3.0910797369571499E-3</c:v>
                </c:pt>
                <c:pt idx="6">
                  <c:v>3.1011187710583161E-3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74-459B-A8E0-5B0CFD769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002480"/>
        <c:axId val="1"/>
      </c:scatterChart>
      <c:valAx>
        <c:axId val="72200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002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77A671-5603-A084-634C-786540055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39</v>
      </c>
      <c r="F1" s="3">
        <v>52500.395100000002</v>
      </c>
      <c r="G1" s="3">
        <v>2.5569413000000001</v>
      </c>
      <c r="H1" s="3" t="s">
        <v>40</v>
      </c>
    </row>
    <row r="2" spans="1:8" x14ac:dyDescent="0.2">
      <c r="A2" t="s">
        <v>22</v>
      </c>
      <c r="B2" t="str">
        <f>H1</f>
        <v>EA</v>
      </c>
      <c r="C2" s="3"/>
      <c r="D2" s="3"/>
    </row>
    <row r="3" spans="1:8" ht="13.5" thickBot="1" x14ac:dyDescent="0.25"/>
    <row r="4" spans="1:8" ht="14.25" thickTop="1" thickBot="1" x14ac:dyDescent="0.25">
      <c r="A4" s="5" t="s">
        <v>38</v>
      </c>
      <c r="C4" s="8">
        <f>F1</f>
        <v>52500.395100000002</v>
      </c>
      <c r="D4" s="9">
        <f>G1</f>
        <v>2.5569413000000001</v>
      </c>
    </row>
    <row r="5" spans="1:8" x14ac:dyDescent="0.2">
      <c r="C5" s="30" t="s">
        <v>36</v>
      </c>
    </row>
    <row r="6" spans="1:8" x14ac:dyDescent="0.2">
      <c r="A6" s="5" t="s">
        <v>0</v>
      </c>
    </row>
    <row r="7" spans="1:8" x14ac:dyDescent="0.2">
      <c r="A7" t="s">
        <v>1</v>
      </c>
      <c r="C7">
        <v>43343.989699999998</v>
      </c>
    </row>
    <row r="8" spans="1:8" x14ac:dyDescent="0.2">
      <c r="A8" t="s">
        <v>2</v>
      </c>
      <c r="C8">
        <f>D4</f>
        <v>2.5569413000000001</v>
      </c>
      <c r="D8" s="29"/>
    </row>
    <row r="9" spans="1:8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-1.2875242417990174E-3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1.0567404317017418E-6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53962.970020018773</v>
      </c>
      <c r="D15" s="16" t="s">
        <v>30</v>
      </c>
      <c r="E15" s="17">
        <f ca="1">TODAY()+15018.5-B9/24</f>
        <v>60365.5</v>
      </c>
    </row>
    <row r="16" spans="1:8" x14ac:dyDescent="0.2">
      <c r="A16" s="18" t="s">
        <v>3</v>
      </c>
      <c r="B16" s="12"/>
      <c r="C16" s="19">
        <f ca="1">+C8+C12</f>
        <v>2.5569423567404317</v>
      </c>
      <c r="D16" s="16" t="s">
        <v>31</v>
      </c>
      <c r="E16" s="17">
        <f ca="1">ROUND(2*(E15-C15)/C16,0)/2+1</f>
        <v>2505</v>
      </c>
    </row>
    <row r="17" spans="1:17" ht="13.5" thickBot="1" x14ac:dyDescent="0.25">
      <c r="A17" s="16" t="s">
        <v>27</v>
      </c>
      <c r="B17" s="12"/>
      <c r="C17" s="12">
        <f>COUNT(C21:C2174)</f>
        <v>7</v>
      </c>
      <c r="D17" s="16" t="s">
        <v>32</v>
      </c>
      <c r="E17" s="20">
        <f ca="1">+C15+C16*E16-15018.5-C9/24</f>
        <v>45350.006456986892</v>
      </c>
    </row>
    <row r="18" spans="1:17" ht="14.25" thickTop="1" thickBot="1" x14ac:dyDescent="0.25">
      <c r="A18" s="18" t="s">
        <v>4</v>
      </c>
      <c r="B18" s="12"/>
      <c r="C18" s="21">
        <f ca="1">+C15</f>
        <v>53962.970020018773</v>
      </c>
      <c r="D18" s="22">
        <f ca="1">+C16</f>
        <v>2.5569423567404317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46</v>
      </c>
      <c r="J20" s="7" t="s">
        <v>45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4" t="s">
        <v>43</v>
      </c>
      <c r="B21" s="35" t="s">
        <v>35</v>
      </c>
      <c r="C21" s="34">
        <v>43343.989699999998</v>
      </c>
      <c r="D21" s="36"/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-1.2875242417990174E-3</v>
      </c>
      <c r="Q21" s="2">
        <f t="shared" ref="Q21:Q27" si="4">+C21-15018.5</f>
        <v>28325.489699999998</v>
      </c>
    </row>
    <row r="22" spans="1:17" x14ac:dyDescent="0.2">
      <c r="A22" s="34" t="s">
        <v>43</v>
      </c>
      <c r="B22" s="35" t="s">
        <v>42</v>
      </c>
      <c r="C22" s="34">
        <v>43710.909</v>
      </c>
      <c r="D22" s="36"/>
      <c r="E22">
        <f t="shared" si="0"/>
        <v>143.49930520501249</v>
      </c>
      <c r="F22">
        <f t="shared" si="1"/>
        <v>143.5</v>
      </c>
      <c r="G22">
        <f t="shared" si="2"/>
        <v>-1.7765500015229918E-3</v>
      </c>
      <c r="I22">
        <f>+G22</f>
        <v>-1.7765500015229918E-3</v>
      </c>
      <c r="O22">
        <f t="shared" ca="1" si="3"/>
        <v>-1.1358819898498174E-3</v>
      </c>
      <c r="Q22" s="2">
        <f t="shared" si="4"/>
        <v>28692.409</v>
      </c>
    </row>
    <row r="23" spans="1:17" x14ac:dyDescent="0.2">
      <c r="A23" s="32" t="s">
        <v>37</v>
      </c>
      <c r="B23" s="31" t="s">
        <v>35</v>
      </c>
      <c r="C23" s="32">
        <v>52500.395100000002</v>
      </c>
      <c r="D23" s="32"/>
      <c r="E23">
        <f t="shared" si="0"/>
        <v>3580.9994543089442</v>
      </c>
      <c r="F23">
        <f t="shared" si="1"/>
        <v>3581</v>
      </c>
      <c r="G23">
        <f t="shared" si="2"/>
        <v>-1.3952999943285249E-3</v>
      </c>
      <c r="H23">
        <f>+G23</f>
        <v>-1.3952999943285249E-3</v>
      </c>
      <c r="O23">
        <f t="shared" ca="1" si="3"/>
        <v>2.49666324412492E-3</v>
      </c>
      <c r="Q23" s="2">
        <f t="shared" si="4"/>
        <v>37481.895100000002</v>
      </c>
    </row>
    <row r="24" spans="1:17" x14ac:dyDescent="0.2">
      <c r="A24" s="37" t="s">
        <v>44</v>
      </c>
      <c r="B24" s="38" t="s">
        <v>42</v>
      </c>
      <c r="C24" s="37">
        <v>53414.498800000001</v>
      </c>
      <c r="D24" s="37">
        <v>1.8E-3</v>
      </c>
      <c r="E24">
        <f t="shared" si="0"/>
        <v>3938.4983534819521</v>
      </c>
      <c r="F24">
        <f t="shared" si="1"/>
        <v>3938.5</v>
      </c>
      <c r="G24">
        <f t="shared" si="2"/>
        <v>-4.2100499995285645E-3</v>
      </c>
      <c r="J24">
        <f>+G24</f>
        <v>-4.2100499995285645E-3</v>
      </c>
      <c r="O24">
        <f t="shared" ca="1" si="3"/>
        <v>2.8744479484582924E-3</v>
      </c>
      <c r="Q24" s="2">
        <f t="shared" si="4"/>
        <v>38395.998800000001</v>
      </c>
    </row>
    <row r="25" spans="1:17" x14ac:dyDescent="0.2">
      <c r="A25" s="37" t="s">
        <v>44</v>
      </c>
      <c r="B25" s="38" t="s">
        <v>35</v>
      </c>
      <c r="C25" s="37">
        <v>53423.459600000002</v>
      </c>
      <c r="D25" s="37">
        <v>1.1000000000000001E-3</v>
      </c>
      <c r="E25">
        <f t="shared" si="0"/>
        <v>3942.0028531746129</v>
      </c>
      <c r="F25">
        <f t="shared" si="1"/>
        <v>3942</v>
      </c>
      <c r="G25">
        <f t="shared" si="2"/>
        <v>7.2954000061145052E-3</v>
      </c>
      <c r="J25">
        <f>+G25</f>
        <v>7.2954000061145052E-3</v>
      </c>
      <c r="O25">
        <f t="shared" ca="1" si="3"/>
        <v>2.8781465399692488E-3</v>
      </c>
      <c r="Q25" s="2">
        <f t="shared" si="4"/>
        <v>38404.959600000002</v>
      </c>
    </row>
    <row r="26" spans="1:17" x14ac:dyDescent="0.2">
      <c r="A26" s="33" t="s">
        <v>41</v>
      </c>
      <c r="B26" s="31" t="s">
        <v>42</v>
      </c>
      <c r="C26" s="32">
        <v>53938.682800000002</v>
      </c>
      <c r="D26" s="32">
        <v>1.6000000000000001E-3</v>
      </c>
      <c r="E26">
        <f t="shared" si="0"/>
        <v>4143.5026685986122</v>
      </c>
      <c r="F26">
        <f t="shared" si="1"/>
        <v>4143.5</v>
      </c>
      <c r="G26">
        <f t="shared" si="2"/>
        <v>6.823449999501463E-3</v>
      </c>
      <c r="J26">
        <f>+G26</f>
        <v>6.823449999501463E-3</v>
      </c>
      <c r="O26">
        <f t="shared" ca="1" si="3"/>
        <v>3.0910797369571499E-3</v>
      </c>
      <c r="Q26" s="2">
        <f t="shared" si="4"/>
        <v>38920.182800000002</v>
      </c>
    </row>
    <row r="27" spans="1:17" x14ac:dyDescent="0.2">
      <c r="A27" s="37" t="s">
        <v>44</v>
      </c>
      <c r="B27" s="38" t="s">
        <v>35</v>
      </c>
      <c r="C27" s="37">
        <v>53962.972199999997</v>
      </c>
      <c r="D27" s="37">
        <v>1E-3</v>
      </c>
      <c r="E27">
        <f t="shared" si="0"/>
        <v>4153.0020653974334</v>
      </c>
      <c r="F27">
        <f t="shared" si="1"/>
        <v>4153</v>
      </c>
      <c r="G27">
        <f t="shared" si="2"/>
        <v>5.281099998683203E-3</v>
      </c>
      <c r="J27">
        <f>+G27</f>
        <v>5.281099998683203E-3</v>
      </c>
      <c r="O27">
        <f t="shared" ca="1" si="3"/>
        <v>3.1011187710583161E-3</v>
      </c>
      <c r="Q27" s="2">
        <f t="shared" si="4"/>
        <v>38944.472199999997</v>
      </c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2024-02-25T06:05:34Z</dcterms:modified>
</cp:coreProperties>
</file>