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0957C84-AC20-47F2-88E7-37937449E61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5" i="1" l="1"/>
  <c r="E16" i="1" s="1"/>
  <c r="E17" i="1" s="1"/>
  <c r="C17" i="1"/>
  <c r="Q22" i="1"/>
  <c r="C21" i="1"/>
  <c r="G21" i="1"/>
  <c r="C7" i="1"/>
  <c r="E22" i="1"/>
  <c r="F22" i="1"/>
  <c r="G22" i="1"/>
  <c r="I22" i="1"/>
  <c r="C8" i="1"/>
  <c r="E21" i="1"/>
  <c r="F21" i="1"/>
  <c r="C11" i="1"/>
  <c r="C12" i="1"/>
  <c r="C16" i="1"/>
  <c r="D18" i="1"/>
  <c r="H21" i="1"/>
  <c r="Q21" i="1"/>
  <c r="C15" i="1"/>
  <c r="O22" i="1"/>
  <c r="O21" i="1"/>
  <c r="C18" i="1"/>
</calcChain>
</file>

<file path=xl/sharedStrings.xml><?xml version="1.0" encoding="utf-8"?>
<sst xmlns="http://schemas.openxmlformats.org/spreadsheetml/2006/main" count="45" uniqueCount="43">
  <si>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</si>
  <si>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</si>
  <si>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</si>
  <si>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</si>
  <si>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</si>
  <si>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</si>
  <si>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</si>
  <si>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</si>
  <si>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</si>
  <si>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</si>
  <si>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</si>
  <si>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</si>
  <si>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</si>
  <si>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</si>
  <si>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</si>
  <si>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</si>
  <si>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</si>
  <si>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</si>
  <si>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</si>
  <si>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</si>
  <si>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</si>
  <si>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</si>
  <si>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</si>
  <si>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</si>
  <si>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</si>
  <si>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</si>
  <si>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</si>
  <si>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</si>
  <si>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</si>
  <si>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</si>
  <si>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EA/SD</t>
  </si>
  <si>
    <t>IBVS 5583</t>
  </si>
  <si>
    <t>I</t>
  </si>
  <si>
    <t># of data points:</t>
  </si>
  <si>
    <t xml:space="preserve">06 14 06.4 +18 12 20 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</si>
  <si>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</si>
  <si>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</si>
  <si>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</si>
  <si>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</si>
  <si>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</si>
  <si>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</si>
  <si>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V0644 Ori / na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</si>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</sst>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7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4" fillId="0" borderId="0" xfId="0" applyFont="1" applyAlignment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>
      <alignment vertical="top"/>
    </xf>
    <xf numFmtId="0" fontId="0" fillId="0" borderId="0" xfId="0" applyAlignment="1">
      <alignment horizontal="left"/>
    </xf>
    <xf numFmtId="0" fontId="10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7" fillId="0" borderId="0" xfId="0" applyFont="1" applyAlignment="1">
      <alignment horizontal="right"/>
    </xf>
    <xf numFmtId="0" fontId="14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V0644 Ori - O-C Diagr.</a:t>
            </a:r>
          </a:p>
        </c:rich>
      </c:tx>
      <c:layout>
        <c:manualLayout>
          <c:xMode val="edge"/>
          <c:yMode val="edge"/>
          <c:x val="0.3715673828332040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723926380368099"/>
          <c:w val="0.815832630623225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3-4D37-B11B-6968A335DE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0.11105000000679865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3-4D37-B11B-6968A335DE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B3-4D37-B11B-6968A335DE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B3-4D37-B11B-6968A335DE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B3-4D37-B11B-6968A335DE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B3-4D37-B11B-6968A335DE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B3-4D37-B11B-6968A335DE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0.11105000000679865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B3-4D37-B11B-6968A335D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984128"/>
        <c:axId val="1"/>
      </c:scatterChart>
      <c:valAx>
        <c:axId val="670984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984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9371647607054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66675</xdr:rowOff>
    </xdr:from>
    <xdr:to>
      <xdr:col>15</xdr:col>
      <xdr:colOff>447675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AC0164-87F1-F113-B3E8-A5EF0D40B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4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>
      <c r="A1" s="26" t="s">
        <v>41</v>
      </c>
      <c r="C1" s="11" t="s">
        <v>34</v>
      </c>
    </row>
    <row r="2" spans="1:5">
      <c r="A2" t="s">
        <v>24</v>
      </c>
      <c r="B2" t="s">
        <v>30</v>
      </c>
    </row>
    <row r="3" spans="1:5" ht="13.5" thickBot="1"/>
    <row r="4" spans="1:5" ht="14.25" thickTop="1" thickBot="1">
      <c r="A4" s="5" t="s">
        <v>0</v>
      </c>
      <c r="C4" s="2">
        <v>28251.279999999999</v>
      </c>
      <c r="D4" s="3">
        <v>2.4815299999999998</v>
      </c>
    </row>
    <row r="5" spans="1:5" ht="13.5" thickTop="1"/>
    <row r="6" spans="1:5">
      <c r="A6" s="5" t="s">
        <v>1</v>
      </c>
    </row>
    <row r="7" spans="1:5">
      <c r="A7" t="s">
        <v>2</v>
      </c>
      <c r="C7">
        <f>+C4</f>
        <v>28251.279999999999</v>
      </c>
    </row>
    <row r="8" spans="1:5">
      <c r="A8" t="s">
        <v>3</v>
      </c>
      <c r="C8">
        <f>+D4</f>
        <v>2.4815299999999998</v>
      </c>
    </row>
    <row r="9" spans="1:5">
      <c r="A9" s="12" t="s">
        <v>35</v>
      </c>
      <c r="B9" s="13"/>
      <c r="C9" s="14">
        <v>-9.5</v>
      </c>
      <c r="D9" s="13" t="s">
        <v>36</v>
      </c>
      <c r="E9" s="13"/>
    </row>
    <row r="10" spans="1:5" ht="13.5" thickBot="1">
      <c r="A10" s="13"/>
      <c r="B10" s="13"/>
      <c r="C10" s="4" t="s">
        <v>20</v>
      </c>
      <c r="D10" s="4" t="s">
        <v>21</v>
      </c>
      <c r="E10" s="13"/>
    </row>
    <row r="11" spans="1:5">
      <c r="A11" s="13" t="s">
        <v>16</v>
      </c>
      <c r="B11" s="13"/>
      <c r="C11" s="13">
        <f>INTERCEPT(G21:G998,F21:F998)</f>
        <v>0</v>
      </c>
      <c r="D11" s="15"/>
      <c r="E11" s="13"/>
    </row>
    <row r="12" spans="1:5">
      <c r="A12" s="13" t="s">
        <v>17</v>
      </c>
      <c r="B12" s="13"/>
      <c r="C12" s="13">
        <f>SLOPE(G21:G998,F21:F998)</f>
        <v>1.1121682524466565E-5</v>
      </c>
      <c r="D12" s="15"/>
      <c r="E12" s="13"/>
    </row>
    <row r="13" spans="1:5">
      <c r="A13" s="13" t="s">
        <v>19</v>
      </c>
      <c r="B13" s="13"/>
      <c r="C13" s="15" t="s">
        <v>14</v>
      </c>
      <c r="D13" s="15"/>
      <c r="E13" s="13"/>
    </row>
    <row r="14" spans="1:5">
      <c r="A14" s="13"/>
      <c r="B14" s="13"/>
      <c r="C14" s="13"/>
      <c r="D14" s="13"/>
      <c r="E14" s="13"/>
    </row>
    <row r="15" spans="1:5">
      <c r="A15" s="16" t="s">
        <v>18</v>
      </c>
      <c r="B15" s="13"/>
      <c r="C15" s="17">
        <f>(C7+C11)+(C8+C12)*INT(MAX(F21:F3533))</f>
        <v>53029.468099999998</v>
      </c>
      <c r="D15" s="18" t="s">
        <v>37</v>
      </c>
      <c r="E15" s="19">
        <f ca="1">TODAY()+15018.5-B9/24</f>
        <v>60370.5</v>
      </c>
    </row>
    <row r="16" spans="1:5">
      <c r="A16" s="20" t="s">
        <v>4</v>
      </c>
      <c r="B16" s="13"/>
      <c r="C16" s="21">
        <f>+C8+C12</f>
        <v>2.4815411216825241</v>
      </c>
      <c r="D16" s="18" t="s">
        <v>38</v>
      </c>
      <c r="E16" s="19">
        <f ca="1">ROUND(2*(E15-C15)/C16,0)/2+1</f>
        <v>2959.5</v>
      </c>
    </row>
    <row r="17" spans="1:17" ht="13.5" thickBot="1">
      <c r="A17" s="18" t="s">
        <v>33</v>
      </c>
      <c r="B17" s="13"/>
      <c r="C17" s="13">
        <f>COUNT(C21:C2191)</f>
        <v>2</v>
      </c>
      <c r="D17" s="18" t="s">
        <v>39</v>
      </c>
      <c r="E17" s="22">
        <f ca="1">+C15+C16*E16-15018.5-C9/24</f>
        <v>45355.484882952762</v>
      </c>
    </row>
    <row r="18" spans="1:17">
      <c r="A18" s="20" t="s">
        <v>5</v>
      </c>
      <c r="B18" s="13"/>
      <c r="C18" s="23">
        <f>+C15</f>
        <v>53029.468099999998</v>
      </c>
      <c r="D18" s="24">
        <f>+C16</f>
        <v>2.4815411216825241</v>
      </c>
      <c r="E18" s="25" t="s">
        <v>40</v>
      </c>
    </row>
    <row r="19" spans="1:17" ht="13.5" thickTop="1"/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42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0">
        <f>+C4</f>
        <v>28251.279999999999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0</v>
      </c>
      <c r="Q21" s="1">
        <f>+C21-15018.5</f>
        <v>13232.779999999999</v>
      </c>
    </row>
    <row r="22" spans="1:17">
      <c r="A22" s="9" t="s">
        <v>31</v>
      </c>
      <c r="B22" s="8" t="s">
        <v>32</v>
      </c>
      <c r="C22" s="10">
        <v>53029.468099999998</v>
      </c>
      <c r="D22" s="10">
        <v>4.8999999999999998E-3</v>
      </c>
      <c r="E22">
        <f>+(C22-C$7)/C$8</f>
        <v>9985.0447506175624</v>
      </c>
      <c r="F22">
        <f>ROUND(2*E22,0)/2</f>
        <v>9985</v>
      </c>
      <c r="G22">
        <f>+C22-(C$7+F22*C$8)</f>
        <v>0.11105000000679865</v>
      </c>
      <c r="I22">
        <f>+G22</f>
        <v>0.11105000000679865</v>
      </c>
      <c r="O22">
        <f>+C$11+C$12*$F22</f>
        <v>0.11105000000679865</v>
      </c>
      <c r="Q22" s="1">
        <f>+C22-15018.5</f>
        <v>38010.968099999998</v>
      </c>
    </row>
    <row r="23" spans="1:17">
      <c r="C23" s="10"/>
      <c r="D23" s="10"/>
      <c r="Q23" s="1"/>
    </row>
    <row r="24" spans="1:17">
      <c r="C24" s="10"/>
      <c r="D24" s="10"/>
      <c r="Q24" s="1"/>
    </row>
    <row r="25" spans="1:17">
      <c r="C25" s="10"/>
      <c r="D25" s="10"/>
      <c r="Q25" s="1"/>
    </row>
    <row r="26" spans="1:17">
      <c r="C26" s="10"/>
      <c r="D26" s="10"/>
      <c r="Q26" s="1"/>
    </row>
    <row r="27" spans="1:17">
      <c r="C27" s="10"/>
      <c r="D27" s="10"/>
      <c r="Q27" s="1"/>
    </row>
    <row r="28" spans="1:17">
      <c r="C28" s="10"/>
      <c r="D28" s="10"/>
      <c r="Q28" s="1"/>
    </row>
    <row r="29" spans="1:17">
      <c r="C29" s="10"/>
      <c r="D29" s="10"/>
      <c r="Q29" s="1"/>
    </row>
    <row r="30" spans="1:17">
      <c r="C30" s="10"/>
      <c r="D30" s="10"/>
      <c r="Q30" s="1"/>
    </row>
    <row r="31" spans="1:17">
      <c r="C31" s="10"/>
      <c r="D31" s="10"/>
      <c r="Q31" s="1"/>
    </row>
    <row r="32" spans="1:17">
      <c r="C32" s="10"/>
      <c r="D32" s="10"/>
      <c r="Q32" s="1"/>
    </row>
    <row r="33" spans="3:17">
      <c r="C33" s="10"/>
      <c r="D33" s="10"/>
      <c r="Q33" s="1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2024-03-01T03:52:06Z</dcterms:modified>
</cp:coreProperties>
</file>