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9354875-BFFC-4CF7-89E6-2AEA8DC1B9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1" i="1"/>
  <c r="O21" i="1" l="1"/>
  <c r="C15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<sst xmlns="http://schemas.openxmlformats.org/spreadsheetml/2006/main" count="47" uniqueCount="44">
  <si>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</si>
  <si>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</si>
  <si>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</si>
  <si>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</si>
  <si>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</si>
  <si>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</si>
  <si>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</si>
  <si>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</si>
  <si>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</si>
  <si>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</si>
  <si>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</si>
  <si>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</si>
  <si>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</si>
  <si>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</si>
  <si>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</si>
  <si>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</si>
  <si>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</si>
  <si>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</si>
  <si>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</si>
  <si>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</si>
  <si>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</si>
  <si>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</si>
  <si>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</si>
  <si>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</si>
  <si>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</si>
  <si>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</si>
  <si>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</si>
  <si>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</si>
  <si>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</si>
  <si>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</si>
  <si>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</si>
  <si>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</si>
  <si>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</si>
  <si>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</si>
  <si>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</si>
  <si>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</si>
  <si>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</si>
  <si>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Ori</t>
  </si>
  <si>
    <t>EA</t>
  </si>
  <si>
    <t>IBVS 5686 Eph.</t>
  </si>
  <si>
    <t>IBVS 5686</t>
  </si>
  <si>
    <t>G0114-0134 _Ori.xls</t>
  </si>
  <si>
    <t xml:space="preserve">V1811 Ori / GSC 0114-0134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</si>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</sst>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V1811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01-49ED-9520-5F5B309B8A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01-49ED-9520-5F5B309B8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01-49ED-9520-5F5B309B8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01-49ED-9520-5F5B309B8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01-49ED-9520-5F5B309B8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01-49ED-9520-5F5B309B8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01-49ED-9520-5F5B309B8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01-49ED-9520-5F5B309B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443752"/>
        <c:axId val="1"/>
      </c:scatterChart>
      <c:valAx>
        <c:axId val="659443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443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0</xdr:rowOff>
    </xdr:from>
    <xdr:to>
      <xdr:col>16</xdr:col>
      <xdr:colOff>638175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9227D4-05AA-CBC1-2DC4-902010438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4"/>
      <c r="F1" s="6" t="s">
        <v>37</v>
      </c>
      <c r="G1" s="4" t="s">
        <v>38</v>
      </c>
      <c r="H1" s="7" t="s">
        <v>39</v>
      </c>
      <c r="I1" s="5">
        <v>51962.558000000005</v>
      </c>
      <c r="J1" s="5">
        <v>3.2147199999999998</v>
      </c>
      <c r="K1" s="8" t="s">
        <v>40</v>
      </c>
      <c r="L1" s="9" t="s">
        <v>41</v>
      </c>
    </row>
    <row r="2" spans="1:12" s="6" customFormat="1" ht="12.95" customHeight="1" x14ac:dyDescent="0.2">
      <c r="A2" s="6" t="s">
        <v>23</v>
      </c>
      <c r="B2" s="6" t="s">
        <v>38</v>
      </c>
      <c r="C2" s="10"/>
      <c r="D2" s="10"/>
    </row>
    <row r="3" spans="1:12" s="6" customFormat="1" ht="12.95" customHeight="1" thickBot="1" x14ac:dyDescent="0.25"/>
    <row r="4" spans="1:12" s="6" customFormat="1" ht="12.95" customHeight="1" thickTop="1" thickBot="1" x14ac:dyDescent="0.25">
      <c r="A4" s="11" t="s">
        <v>39</v>
      </c>
      <c r="C4" s="12">
        <v>51962.558000000005</v>
      </c>
      <c r="D4" s="13">
        <v>3.2147199999999998</v>
      </c>
    </row>
    <row r="5" spans="1:12" s="6" customFormat="1" ht="12.95" customHeight="1" x14ac:dyDescent="0.2"/>
    <row r="6" spans="1:12" s="6" customFormat="1" ht="12.95" customHeight="1" x14ac:dyDescent="0.2">
      <c r="A6" s="14" t="s">
        <v>0</v>
      </c>
    </row>
    <row r="7" spans="1:12" s="6" customFormat="1" ht="12.95" customHeight="1" x14ac:dyDescent="0.2">
      <c r="A7" s="6" t="s">
        <v>1</v>
      </c>
      <c r="C7" s="6">
        <f>+C4</f>
        <v>51962.558000000005</v>
      </c>
    </row>
    <row r="8" spans="1:12" s="6" customFormat="1" ht="12.95" customHeight="1" x14ac:dyDescent="0.2">
      <c r="A8" s="6" t="s">
        <v>2</v>
      </c>
      <c r="C8" s="6">
        <f>+D4</f>
        <v>3.2147199999999998</v>
      </c>
    </row>
    <row r="9" spans="1:12" s="6" customFormat="1" ht="12.95" customHeight="1" x14ac:dyDescent="0.2">
      <c r="A9" s="11" t="s">
        <v>30</v>
      </c>
      <c r="C9" s="15">
        <v>-9.5</v>
      </c>
      <c r="D9" s="6" t="s">
        <v>31</v>
      </c>
    </row>
    <row r="10" spans="1:12" s="6" customFormat="1" ht="12.95" customHeight="1" thickBot="1" x14ac:dyDescent="0.25">
      <c r="C10" s="16" t="s">
        <v>19</v>
      </c>
      <c r="D10" s="16" t="s">
        <v>20</v>
      </c>
    </row>
    <row r="11" spans="1:12" s="6" customFormat="1" ht="12.95" customHeight="1" x14ac:dyDescent="0.2">
      <c r="A11" s="6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6" customFormat="1" ht="12.95" customHeight="1" x14ac:dyDescent="0.2">
      <c r="A12" s="6" t="s">
        <v>15</v>
      </c>
      <c r="C12" s="17" t="e">
        <f ca="1">SLOPE(INDIRECT($G$11):G992,INDIRECT($F$11):F992)</f>
        <v>#DIV/0!</v>
      </c>
      <c r="D12" s="18"/>
    </row>
    <row r="13" spans="1:12" s="6" customFormat="1" ht="12.95" customHeight="1" x14ac:dyDescent="0.2">
      <c r="A13" s="6" t="s">
        <v>18</v>
      </c>
      <c r="C13" s="18" t="s">
        <v>12</v>
      </c>
      <c r="D13" s="18"/>
    </row>
    <row r="14" spans="1:12" s="6" customFormat="1" ht="12.95" customHeight="1" x14ac:dyDescent="0.2"/>
    <row r="15" spans="1:12" s="6" customFormat="1" ht="12.95" customHeight="1" x14ac:dyDescent="0.2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60370.5</v>
      </c>
    </row>
    <row r="16" spans="1:12" s="6" customFormat="1" ht="12.95" customHeight="1" x14ac:dyDescent="0.2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6" customFormat="1" ht="12.95" customHeight="1" thickBot="1" x14ac:dyDescent="0.25">
      <c r="A17" s="22" t="s">
        <v>29</v>
      </c>
      <c r="C17" s="6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6" customFormat="1" ht="12.95" customHeight="1" thickTop="1" thickBot="1" x14ac:dyDescent="0.25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6" customFormat="1" ht="12.95" customHeight="1" thickTop="1" x14ac:dyDescent="0.2">
      <c r="A19" s="29" t="s">
        <v>36</v>
      </c>
      <c r="E19" s="30">
        <v>21</v>
      </c>
    </row>
    <row r="20" spans="1:18" s="6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6" t="s">
        <v>13</v>
      </c>
    </row>
    <row r="21" spans="1:18" s="6" customFormat="1" ht="12.95" customHeight="1" x14ac:dyDescent="0.2">
      <c r="A21" s="6" t="str">
        <f>$K$1</f>
        <v>IBVS 5686</v>
      </c>
      <c r="C21" s="10">
        <f>+$C$4</f>
        <v>51962.558000000005</v>
      </c>
      <c r="D21" s="10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 t="e">
        <f ca="1">+C$11+C$12*$F21</f>
        <v>#DIV/0!</v>
      </c>
      <c r="Q21" s="33">
        <f>+C21-15018.5</f>
        <v>36944.058000000005</v>
      </c>
    </row>
    <row r="22" spans="1:18" s="6" customFormat="1" ht="12.95" customHeight="1" x14ac:dyDescent="0.2">
      <c r="C22" s="10"/>
      <c r="D22" s="10"/>
      <c r="Q22" s="33"/>
      <c r="R22" s="6" t="str">
        <f>IF(ABS(C22-C21)&lt;0.00001,1,"")</f>
        <v/>
      </c>
    </row>
    <row r="23" spans="1:18" s="6" customFormat="1" ht="12.95" customHeight="1" x14ac:dyDescent="0.2">
      <c r="C23" s="10"/>
      <c r="D23" s="10"/>
      <c r="Q23" s="33"/>
    </row>
    <row r="24" spans="1:18" s="6" customFormat="1" ht="12.95" customHeight="1" x14ac:dyDescent="0.2">
      <c r="Q24" s="33"/>
    </row>
    <row r="25" spans="1:18" s="6" customFormat="1" ht="12.95" customHeight="1" x14ac:dyDescent="0.2">
      <c r="C25" s="10"/>
      <c r="D25" s="10"/>
      <c r="Q25" s="33"/>
    </row>
    <row r="26" spans="1:18" s="6" customFormat="1" ht="12.95" customHeight="1" x14ac:dyDescent="0.2">
      <c r="C26" s="10"/>
      <c r="D26" s="10"/>
      <c r="Q26" s="33"/>
    </row>
    <row r="27" spans="1:18" s="6" customFormat="1" ht="12.95" customHeight="1" x14ac:dyDescent="0.2">
      <c r="C27" s="10"/>
      <c r="D27" s="10"/>
      <c r="Q27" s="33"/>
    </row>
    <row r="28" spans="1:18" s="6" customFormat="1" ht="12.95" customHeight="1" x14ac:dyDescent="0.2">
      <c r="C28" s="10"/>
      <c r="D28" s="10"/>
      <c r="Q28" s="33"/>
    </row>
    <row r="29" spans="1:18" s="6" customFormat="1" ht="12.95" customHeight="1" x14ac:dyDescent="0.2">
      <c r="C29" s="10"/>
      <c r="D29" s="10"/>
      <c r="Q29" s="33"/>
    </row>
    <row r="30" spans="1:18" s="6" customFormat="1" ht="12.95" customHeight="1" x14ac:dyDescent="0.2">
      <c r="C30" s="10"/>
      <c r="D30" s="10"/>
      <c r="Q30" s="33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2024-03-01T04:28:44Z</dcterms:modified>
</cp:coreProperties>
</file>