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10D33F4-F50E-47C1-8212-F3F5AFF25AC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<sst xmlns="http://schemas.openxmlformats.org/spreadsheetml/2006/main" count="52" uniqueCount="47">
  <si>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</si>
  <si>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</si>
  <si>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</si>
  <si>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</si>
  <si>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</si>
  <si>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</si>
  <si>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</si>
  <si>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</si>
  <si>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</si>
  <si>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</si>
  <si>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</si>
  <si>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</si>
  <si>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</si>
  <si>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</si>
  <si>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</si>
  <si>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</si>
  <si>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</si>
  <si>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</si>
  <si>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</si>
  <si>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</si>
  <si>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</si>
  <si>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</si>
  <si>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</si>
  <si>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</si>
  <si>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</si>
  <si>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</si>
  <si>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</si>
  <si>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</si>
  <si>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</si>
  <si>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</si>
  <si>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</si>
  <si>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</si>
  <si>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</si>
  <si>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</si>
  <si>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</si>
  <si>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</si>
  <si>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</si>
  <si>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</si>
  <si>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</si>
  <si>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</si>
  <si>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</si>
  <si>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</si>
  <si>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V0415 Peg / GSC 1697-0758</t>
  </si>
  <si>
    <t>EA</t>
  </si>
  <si>
    <t>IBVS 6114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</si>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</sst>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V0415 Peg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50-46C8-8887-131017F663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1.360999999451451E-2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50-46C8-8887-131017F663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50-46C8-8887-131017F663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50-46C8-8887-131017F663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50-46C8-8887-131017F663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50-46C8-8887-131017F663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50-46C8-8887-131017F663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1.360999999451451E-2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50-46C8-8887-131017F663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50-46C8-8887-131017F66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53072"/>
        <c:axId val="1"/>
      </c:scatterChart>
      <c:valAx>
        <c:axId val="71395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953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23682C-A64B-4BDF-45D9-313B6BD04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48223.16</v>
      </c>
      <c r="D7" s="30" t="s">
        <v>41</v>
      </c>
    </row>
    <row r="8" spans="1:7" x14ac:dyDescent="0.2">
      <c r="A8" t="s">
        <v>3</v>
      </c>
      <c r="C8" s="33">
        <v>11.445600000000001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1.8785369212580414E-5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60371.787124421295</v>
      </c>
    </row>
    <row r="15" spans="1:7" x14ac:dyDescent="0.2">
      <c r="A15" s="12" t="s">
        <v>17</v>
      </c>
      <c r="B15" s="10"/>
      <c r="C15" s="13">
        <f ca="1">(C7+C11)+(C8+C12)*INT(MAX(F21:F3533))</f>
        <v>56509.78800060731</v>
      </c>
      <c r="D15" s="14" t="s">
        <v>38</v>
      </c>
      <c r="E15" s="15">
        <f ca="1">ROUND(2*(E14-$C$7)/$C$8,0)/2+E13</f>
        <v>1062.5</v>
      </c>
    </row>
    <row r="16" spans="1:7" x14ac:dyDescent="0.2">
      <c r="A16" s="16" t="s">
        <v>4</v>
      </c>
      <c r="B16" s="10"/>
      <c r="C16" s="17">
        <f ca="1">+C8+C12</f>
        <v>11.445618785369213</v>
      </c>
      <c r="D16" s="14" t="s">
        <v>39</v>
      </c>
      <c r="E16" s="24">
        <f ca="1">ROUND(2*(E14-$C$15)/$C$16,0)/2+E13</f>
        <v>338.5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45366.025792788125</v>
      </c>
    </row>
    <row r="18" spans="1:18" ht="14.25" thickTop="1" thickBot="1" x14ac:dyDescent="0.25">
      <c r="A18" s="16" t="s">
        <v>5</v>
      </c>
      <c r="B18" s="10"/>
      <c r="C18" s="19">
        <f ca="1">+C15</f>
        <v>56509.78800060731</v>
      </c>
      <c r="D18" s="20">
        <f ca="1">+C16</f>
        <v>11.445618785369213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48223.16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33204.660000000003</v>
      </c>
    </row>
    <row r="22" spans="1:18" x14ac:dyDescent="0.2">
      <c r="A22" s="31" t="s">
        <v>44</v>
      </c>
      <c r="B22" s="32" t="s">
        <v>45</v>
      </c>
      <c r="C22" s="31">
        <v>56515.51081</v>
      </c>
      <c r="D22" s="31">
        <v>4.15E-3</v>
      </c>
      <c r="E22">
        <f>+(C22-C$7)/C$8</f>
        <v>724.50118910323579</v>
      </c>
      <c r="F22">
        <f>ROUND(2*E22,0)/2</f>
        <v>724.5</v>
      </c>
      <c r="G22">
        <f>+C22-(C$7+F22*C$8)</f>
        <v>1.360999999451451E-2</v>
      </c>
      <c r="I22">
        <f>+G22</f>
        <v>1.360999999451451E-2</v>
      </c>
      <c r="O22">
        <f ca="1">+C$11+C$12*$F22</f>
        <v>1.360999999451451E-2</v>
      </c>
      <c r="Q22" s="2">
        <f>+C22-15018.5</f>
        <v>41497.01081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2024-03-02T05:53:27Z</dcterms:modified>
</cp:coreProperties>
</file>