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F7A834C-878F-480B-A220-78FB8084B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<sst xmlns="http://schemas.openxmlformats.org/spreadsheetml/2006/main" count="52" uniqueCount="49">
  <si>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</si>
  <si>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</si>
  <si>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</si>
  <si>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</si>
  <si>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</si>
  <si>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</si>
  <si>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</si>
  <si>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</si>
  <si>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</si>
  <si>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</si>
  <si>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</si>
  <si>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</si>
  <si>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</si>
  <si>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</si>
  <si>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</si>
  <si>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</si>
  <si>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</si>
  <si>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</si>
  <si>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</si>
  <si>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</si>
  <si>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</si>
  <si>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</si>
  <si>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</si>
  <si>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</si>
  <si>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</si>
  <si>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</si>
  <si>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</si>
  <si>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</si>
  <si>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</si>
  <si>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</si>
  <si>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</si>
  <si>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</si>
  <si>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</si>
  <si>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</si>
  <si>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</si>
  <si>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</si>
  <si>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</si>
  <si>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</si>
  <si>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</si>
  <si>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</si>
  <si>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</si>
  <si>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</si>
  <si>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</si>
  <si>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</si>
  <si>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V0495 Peg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</si>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</sst>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-1.8291000007593539E-2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-1.8291000007593539E-2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5">
        <v>54647.817000000003</v>
      </c>
      <c r="D7" s="24" t="s">
        <v>46</v>
      </c>
    </row>
    <row r="8" spans="1:15" s="14" customFormat="1" ht="12.95" customHeight="1" x14ac:dyDescent="0.2">
      <c r="A8" s="14" t="s">
        <v>3</v>
      </c>
      <c r="C8" s="45">
        <v>0.47553299999999998</v>
      </c>
      <c r="D8" s="24" t="s">
        <v>46</v>
      </c>
    </row>
    <row r="9" spans="1:15" s="14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0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-1.8061617465778157E-6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30" t="s">
        <v>34</v>
      </c>
      <c r="F14" s="31">
        <v>1</v>
      </c>
    </row>
    <row r="15" spans="1:15" s="14" customFormat="1" ht="12.95" customHeight="1" x14ac:dyDescent="0.2">
      <c r="A15" s="32" t="s">
        <v>17</v>
      </c>
      <c r="C15" s="33">
        <f ca="1">(C7+C11)+(C8+C12)*INT(MAX(F21:F3533))</f>
        <v>59463.521399999998</v>
      </c>
      <c r="E15" s="30" t="s">
        <v>30</v>
      </c>
      <c r="F15" s="34">
        <f ca="1">NOW()+15018.5+$C$5/24</f>
        <v>60371.805361226849</v>
      </c>
    </row>
    <row r="16" spans="1:15" s="14" customFormat="1" ht="12.95" customHeight="1" x14ac:dyDescent="0.2">
      <c r="A16" s="18" t="s">
        <v>4</v>
      </c>
      <c r="C16" s="34">
        <f ca="1">+C8+C12</f>
        <v>0.47553119383825343</v>
      </c>
      <c r="E16" s="30" t="s">
        <v>35</v>
      </c>
      <c r="F16" s="35">
        <f ca="1">ROUND(2*(F15-$C$7)/$C$8,0)/2+F14</f>
        <v>12038</v>
      </c>
    </row>
    <row r="17" spans="1:21" s="14" customFormat="1" ht="12.95" customHeight="1" thickBot="1" x14ac:dyDescent="0.25">
      <c r="A17" s="30" t="s">
        <v>27</v>
      </c>
      <c r="C17" s="14">
        <f>COUNT(C21:C2191)</f>
        <v>2</v>
      </c>
      <c r="E17" s="30" t="s">
        <v>36</v>
      </c>
      <c r="F17" s="28">
        <f ca="1">ROUND(2*(F15-$C$15)/$C$16,0)/2+F14</f>
        <v>1911</v>
      </c>
    </row>
    <row r="18" spans="1:21" s="14" customFormat="1" ht="12.95" customHeight="1" thickTop="1" thickBot="1" x14ac:dyDescent="0.25">
      <c r="A18" s="18" t="s">
        <v>5</v>
      </c>
      <c r="C18" s="36">
        <f ca="1">+C15</f>
        <v>59463.521399999998</v>
      </c>
      <c r="D18" s="37">
        <f ca="1">+C16</f>
        <v>0.47553119383825343</v>
      </c>
      <c r="E18" s="30" t="s">
        <v>31</v>
      </c>
      <c r="F18" s="38">
        <f ca="1">+$C$15+$C$16*F17-15018.5-$C$5/24</f>
        <v>45354.157344758234</v>
      </c>
    </row>
    <row r="19" spans="1:21" s="14" customFormat="1" ht="12.95" customHeight="1" thickTop="1" x14ac:dyDescent="0.2">
      <c r="F19" s="39" t="s">
        <v>43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4" customFormat="1" ht="12.95" customHeight="1" x14ac:dyDescent="0.2">
      <c r="A21" s="15" t="s">
        <v>46</v>
      </c>
      <c r="C21" s="23">
        <v>54647.817000000003</v>
      </c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0</v>
      </c>
      <c r="Q21" s="43">
        <f>+C21-15018.5</f>
        <v>39629.317000000003</v>
      </c>
    </row>
    <row r="22" spans="1:21" s="14" customFormat="1" ht="12.95" customHeight="1" x14ac:dyDescent="0.2">
      <c r="A22" s="12" t="s">
        <v>47</v>
      </c>
      <c r="B22" s="13" t="s">
        <v>48</v>
      </c>
      <c r="C22" s="46">
        <v>59463.521399999998</v>
      </c>
      <c r="D22" s="47">
        <v>3.3E-3</v>
      </c>
      <c r="E22" s="14">
        <f>+(C22-C$7)/C$8</f>
        <v>10126.961535792459</v>
      </c>
      <c r="F22" s="14">
        <f>ROUND(2*E22,0)/2</f>
        <v>10127</v>
      </c>
      <c r="G22" s="14">
        <f>+C22-(C$7+F22*C$8)</f>
        <v>-1.8291000007593539E-2</v>
      </c>
      <c r="K22" s="14">
        <f>+G22</f>
        <v>-1.8291000007593539E-2</v>
      </c>
      <c r="O22" s="14">
        <f ca="1">+C$11+C$12*$F22</f>
        <v>-1.8291000007593539E-2</v>
      </c>
      <c r="Q22" s="43">
        <f>+C22-15018.5</f>
        <v>44445.021399999998</v>
      </c>
    </row>
    <row r="23" spans="1:21" s="14" customFormat="1" ht="12.95" customHeight="1" x14ac:dyDescent="0.2">
      <c r="C23" s="23"/>
      <c r="D23" s="23"/>
      <c r="Q23" s="44"/>
    </row>
    <row r="24" spans="1:21" s="14" customFormat="1" ht="12.95" customHeight="1" x14ac:dyDescent="0.2">
      <c r="C24" s="23"/>
      <c r="D24" s="23"/>
      <c r="Q24" s="44"/>
    </row>
    <row r="25" spans="1:21" s="14" customFormat="1" ht="12.95" customHeight="1" x14ac:dyDescent="0.2">
      <c r="C25" s="23"/>
      <c r="D25" s="23"/>
      <c r="Q25" s="44"/>
    </row>
    <row r="26" spans="1:21" s="14" customFormat="1" ht="12.95" customHeight="1" x14ac:dyDescent="0.2">
      <c r="C26" s="23"/>
      <c r="D26" s="23"/>
      <c r="Q26" s="44"/>
    </row>
    <row r="27" spans="1:21" s="14" customFormat="1" ht="12.95" customHeight="1" x14ac:dyDescent="0.2">
      <c r="C27" s="23"/>
      <c r="D27" s="23"/>
      <c r="Q27" s="44"/>
    </row>
    <row r="28" spans="1:21" s="14" customFormat="1" ht="12.95" customHeight="1" x14ac:dyDescent="0.2">
      <c r="C28" s="23"/>
      <c r="D28" s="23"/>
      <c r="Q28" s="44"/>
    </row>
    <row r="29" spans="1:21" s="14" customFormat="1" ht="12.95" customHeight="1" x14ac:dyDescent="0.2">
      <c r="C29" s="23"/>
      <c r="D29" s="23"/>
      <c r="Q29" s="44"/>
    </row>
    <row r="30" spans="1:21" s="14" customFormat="1" ht="12.95" customHeight="1" x14ac:dyDescent="0.2">
      <c r="C30" s="23"/>
      <c r="D30" s="23"/>
      <c r="Q30" s="44"/>
    </row>
    <row r="31" spans="1:21" s="14" customFormat="1" ht="12.95" customHeight="1" x14ac:dyDescent="0.2">
      <c r="C31" s="23"/>
      <c r="D31" s="23"/>
      <c r="Q31" s="44"/>
    </row>
    <row r="32" spans="1:21" s="14" customFormat="1" ht="12.95" customHeight="1" x14ac:dyDescent="0.2">
      <c r="C32" s="23"/>
      <c r="D32" s="23"/>
      <c r="Q32" s="44"/>
    </row>
    <row r="33" spans="3:17" s="14" customFormat="1" ht="12.95" customHeight="1" x14ac:dyDescent="0.2">
      <c r="C33" s="23"/>
      <c r="D33" s="23"/>
      <c r="Q33" s="44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s="14" customFormat="1" ht="12.95" customHeight="1" x14ac:dyDescent="0.2">
      <c r="C36" s="23"/>
      <c r="D36" s="23"/>
    </row>
    <row r="37" spans="3:17" s="14" customFormat="1" ht="12.95" customHeight="1" x14ac:dyDescent="0.2">
      <c r="C37" s="23"/>
      <c r="D37" s="23"/>
    </row>
    <row r="38" spans="3:17" s="14" customFormat="1" ht="12.95" customHeight="1" x14ac:dyDescent="0.2">
      <c r="C38" s="23"/>
      <c r="D38" s="23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2024-03-02T06:19:43Z</dcterms:modified>
</cp:coreProperties>
</file>