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6ADCEF-3CAA-41CA-978D-6367193FF5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<sst xmlns="http://schemas.openxmlformats.org/spreadsheetml/2006/main" count="53" uniqueCount="49">
  <si>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</si>
  <si>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</si>
  <si>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</si>
  <si>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</si>
  <si>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</si>
  <si>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</si>
  <si>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</si>
  <si>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</si>
  <si>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</si>
  <si>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</si>
  <si>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</si>
  <si>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</si>
  <si>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</si>
  <si>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</si>
  <si>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</si>
  <si>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</si>
  <si>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</si>
  <si>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</si>
  <si>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</si>
  <si>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</si>
  <si>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</si>
  <si>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</si>
  <si>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</si>
  <si>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</si>
  <si>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</si>
  <si>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</si>
  <si>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</si>
  <si>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</si>
  <si>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</si>
  <si>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</si>
  <si>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</si>
  <si>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</si>
  <si>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</si>
  <si>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</si>
  <si>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</si>
  <si>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</si>
  <si>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</si>
  <si>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</si>
  <si>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</si>
  <si>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</si>
  <si>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</si>
  <si>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</si>
  <si>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Peg</t>
  </si>
  <si>
    <t>EA</t>
  </si>
  <si>
    <t>IBVS 5674</t>
  </si>
  <si>
    <t>IBVS 6042</t>
  </si>
  <si>
    <t>I</t>
  </si>
  <si>
    <t>V0539 Peg / GSC 1158-0201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</si>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</sst>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1158-0201 -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A-4669-9481-03C9C7C54B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-5.9554999992542434E-2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A-4669-9481-03C9C7C54B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7A-4669-9481-03C9C7C54B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7A-4669-9481-03C9C7C54B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7A-4669-9481-03C9C7C54B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7A-4669-9481-03C9C7C54B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7A-4669-9481-03C9C7C54B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-5.9554999992542434E-2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7A-4669-9481-03C9C7C54B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7A-4669-9481-03C9C7C5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160376"/>
        <c:axId val="1"/>
      </c:scatterChart>
      <c:valAx>
        <c:axId val="528160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60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5F8FDB-6A9B-E447-DD85-6F6DAD552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3" sqref="F3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s="6" customFormat="1" ht="12.95" customHeight="1" x14ac:dyDescent="0.2">
      <c r="A2" s="6" t="s">
        <v>24</v>
      </c>
      <c r="B2" s="4" t="s">
        <v>43</v>
      </c>
      <c r="C2" s="7"/>
      <c r="D2" s="4" t="s">
        <v>42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41</v>
      </c>
      <c r="D4" s="10" t="s">
        <v>41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5">
        <v>51463.839999999997</v>
      </c>
      <c r="D7" s="5" t="s">
        <v>44</v>
      </c>
    </row>
    <row r="8" spans="1:7" s="6" customFormat="1" ht="12.95" customHeight="1" x14ac:dyDescent="0.2">
      <c r="A8" s="6" t="s">
        <v>3</v>
      </c>
      <c r="C8" s="35">
        <v>1.242993</v>
      </c>
      <c r="D8" s="5" t="s">
        <v>44</v>
      </c>
    </row>
    <row r="9" spans="1:7" s="6" customFormat="1" ht="12.95" customHeight="1" x14ac:dyDescent="0.2">
      <c r="A9" s="12" t="s">
        <v>31</v>
      </c>
      <c r="C9" s="13">
        <v>-9.5</v>
      </c>
      <c r="D9" s="6" t="s">
        <v>32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-1.5529335069763348E-5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7" t="s">
        <v>38</v>
      </c>
      <c r="E13" s="13">
        <v>1</v>
      </c>
    </row>
    <row r="14" spans="1:7" s="6" customFormat="1" ht="12.95" customHeight="1" x14ac:dyDescent="0.2">
      <c r="D14" s="17" t="s">
        <v>33</v>
      </c>
      <c r="E14" s="18">
        <f ca="1">NOW()+15018.5+$C$9/24</f>
        <v>60371.809946990739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56230.658600000002</v>
      </c>
      <c r="D15" s="17" t="s">
        <v>39</v>
      </c>
      <c r="E15" s="18">
        <f ca="1">ROUND(2*(E14-$C$7)/$C$8,0)/2+E13</f>
        <v>7167.5</v>
      </c>
    </row>
    <row r="16" spans="1:7" s="6" customFormat="1" ht="12.95" customHeight="1" x14ac:dyDescent="0.2">
      <c r="A16" s="8" t="s">
        <v>4</v>
      </c>
      <c r="C16" s="21">
        <f ca="1">+C8+C12</f>
        <v>1.2429774706649304</v>
      </c>
      <c r="D16" s="17" t="s">
        <v>40</v>
      </c>
      <c r="E16" s="15">
        <f ca="1">ROUND(2*(E14-$C$15)/$C$16,0)/2+E13</f>
        <v>3332.5</v>
      </c>
    </row>
    <row r="17" spans="1:18" s="6" customFormat="1" ht="12.95" customHeight="1" thickBot="1" x14ac:dyDescent="0.25">
      <c r="A17" s="17" t="s">
        <v>30</v>
      </c>
      <c r="C17" s="6">
        <f>COUNT(C21:C2191)</f>
        <v>2</v>
      </c>
      <c r="D17" s="17" t="s">
        <v>34</v>
      </c>
      <c r="E17" s="22">
        <f ca="1">+$C$15+$C$16*E16-15018.5-$C$9/24</f>
        <v>45354.77685432422</v>
      </c>
    </row>
    <row r="18" spans="1:18" s="6" customFormat="1" ht="12.95" customHeight="1" thickTop="1" thickBot="1" x14ac:dyDescent="0.25">
      <c r="A18" s="8" t="s">
        <v>5</v>
      </c>
      <c r="C18" s="23">
        <f ca="1">+C15</f>
        <v>56230.658600000002</v>
      </c>
      <c r="D18" s="24">
        <f ca="1">+C16</f>
        <v>1.2429774706649304</v>
      </c>
      <c r="E18" s="25" t="s">
        <v>35</v>
      </c>
    </row>
    <row r="19" spans="1:18" s="6" customFormat="1" ht="12.95" customHeight="1" thickTop="1" x14ac:dyDescent="0.2">
      <c r="A19" s="26" t="s">
        <v>36</v>
      </c>
      <c r="E19" s="27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29</v>
      </c>
      <c r="I20" s="28" t="s">
        <v>48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37</v>
      </c>
    </row>
    <row r="21" spans="1:18" s="6" customFormat="1" ht="12.95" customHeight="1" x14ac:dyDescent="0.2">
      <c r="A21" s="4" t="s">
        <v>44</v>
      </c>
      <c r="C21" s="11">
        <v>51463.839999999997</v>
      </c>
      <c r="D21" s="1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1">
        <f>+C21-15018.5</f>
        <v>36445.339999999997</v>
      </c>
    </row>
    <row r="22" spans="1:18" s="6" customFormat="1" ht="12.95" customHeight="1" x14ac:dyDescent="0.2">
      <c r="A22" s="32" t="s">
        <v>45</v>
      </c>
      <c r="B22" s="33" t="s">
        <v>46</v>
      </c>
      <c r="C22" s="34">
        <v>56230.658600000002</v>
      </c>
      <c r="D22" s="34">
        <v>2.0000000000000001E-4</v>
      </c>
      <c r="E22" s="6">
        <f>+(C22-C$7)/C$8</f>
        <v>3834.9520874212535</v>
      </c>
      <c r="F22" s="6">
        <f>ROUND(2*E22,0)/2</f>
        <v>3835</v>
      </c>
      <c r="G22" s="6">
        <f>+C22-(C$7+F22*C$8)</f>
        <v>-5.9554999992542434E-2</v>
      </c>
      <c r="I22" s="6">
        <f>+G22</f>
        <v>-5.9554999992542434E-2</v>
      </c>
      <c r="O22" s="6">
        <f ca="1">+C$11+C$12*$F22</f>
        <v>-5.9554999992542434E-2</v>
      </c>
      <c r="Q22" s="31">
        <f>+C22-15018.5</f>
        <v>41212.158600000002</v>
      </c>
    </row>
    <row r="23" spans="1:18" s="6" customFormat="1" ht="12.95" customHeight="1" x14ac:dyDescent="0.2">
      <c r="C23" s="11"/>
      <c r="D23" s="11"/>
      <c r="Q23" s="31"/>
    </row>
    <row r="24" spans="1:18" s="6" customFormat="1" ht="12.95" customHeight="1" x14ac:dyDescent="0.2">
      <c r="C24" s="11"/>
      <c r="D24" s="11"/>
      <c r="Q24" s="31"/>
    </row>
    <row r="25" spans="1:18" s="6" customFormat="1" ht="12.95" customHeight="1" x14ac:dyDescent="0.2">
      <c r="C25" s="11"/>
      <c r="D25" s="11"/>
      <c r="Q25" s="31"/>
    </row>
    <row r="26" spans="1:18" s="6" customFormat="1" ht="12.95" customHeight="1" x14ac:dyDescent="0.2">
      <c r="C26" s="11"/>
      <c r="D26" s="11"/>
      <c r="Q26" s="31"/>
    </row>
    <row r="27" spans="1:18" s="6" customFormat="1" ht="12.95" customHeight="1" x14ac:dyDescent="0.2">
      <c r="C27" s="11"/>
      <c r="D27" s="11"/>
      <c r="Q27" s="31"/>
    </row>
    <row r="28" spans="1:18" s="6" customFormat="1" ht="12.95" customHeight="1" x14ac:dyDescent="0.2">
      <c r="C28" s="11"/>
      <c r="D28" s="11"/>
      <c r="Q28" s="31"/>
    </row>
    <row r="29" spans="1:18" s="6" customFormat="1" ht="12.95" customHeight="1" x14ac:dyDescent="0.2">
      <c r="C29" s="11"/>
      <c r="D29" s="11"/>
      <c r="Q29" s="31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2024-03-02T06:26:19Z</dcterms:modified>
</cp:coreProperties>
</file>