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7049D7-0ED3-4555-8DAC-C9599AEA7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<sst xmlns="http://schemas.openxmlformats.org/spreadsheetml/2006/main" count="52" uniqueCount="49">
  <si>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</si>
  <si>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</si>
  <si>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</si>
  <si>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</si>
  <si>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</si>
  <si>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</si>
  <si>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</si>
  <si>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</si>
  <si>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</si>
  <si>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</si>
  <si>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</si>
  <si>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</si>
  <si>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</si>
  <si>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</si>
  <si>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</si>
  <si>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</si>
  <si>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</si>
  <si>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</si>
  <si>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</si>
  <si>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</si>
  <si>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</si>
  <si>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</si>
  <si>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</si>
  <si>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</si>
  <si>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</si>
  <si>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</si>
  <si>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</si>
  <si>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</si>
  <si>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</si>
  <si>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</si>
  <si>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</si>
  <si>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</si>
  <si>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</si>
  <si>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</si>
  <si>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</si>
  <si>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</si>
  <si>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</si>
  <si>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</si>
  <si>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</si>
  <si>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</si>
  <si>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</si>
  <si>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</si>
  <si>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</si>
  <si>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</si>
  <si>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V0557 Peg</t>
  </si>
  <si>
    <t>EA / RS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</si>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</sst>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-0.49730000000272412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-0.49730000000272412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6" customFormat="1" ht="12.95" customHeight="1" x14ac:dyDescent="0.2">
      <c r="A2" s="16" t="s">
        <v>23</v>
      </c>
      <c r="B2" s="17" t="s">
        <v>45</v>
      </c>
      <c r="C2" s="18"/>
      <c r="D2" s="19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20" t="s">
        <v>0</v>
      </c>
      <c r="C4" s="21" t="s">
        <v>37</v>
      </c>
      <c r="D4" s="22" t="s">
        <v>37</v>
      </c>
    </row>
    <row r="5" spans="1:15" s="16" customFormat="1" ht="12.95" customHeight="1" thickTop="1" x14ac:dyDescent="0.2">
      <c r="A5" s="23" t="s">
        <v>28</v>
      </c>
      <c r="C5" s="24">
        <v>-9.5</v>
      </c>
      <c r="D5" s="16" t="s">
        <v>29</v>
      </c>
    </row>
    <row r="6" spans="1:15" s="16" customFormat="1" ht="12.95" customHeight="1" x14ac:dyDescent="0.2">
      <c r="A6" s="20" t="s">
        <v>1</v>
      </c>
    </row>
    <row r="7" spans="1:15" s="16" customFormat="1" ht="12.95" customHeight="1" x14ac:dyDescent="0.2">
      <c r="A7" s="16" t="s">
        <v>2</v>
      </c>
      <c r="C7" s="47">
        <v>51353.792000000001</v>
      </c>
      <c r="D7" s="26" t="s">
        <v>46</v>
      </c>
    </row>
    <row r="8" spans="1:15" s="16" customFormat="1" ht="12.95" customHeight="1" x14ac:dyDescent="0.2">
      <c r="A8" s="16" t="s">
        <v>3</v>
      </c>
      <c r="C8" s="47">
        <v>2.3845000000000001</v>
      </c>
      <c r="D8" s="26" t="s">
        <v>46</v>
      </c>
    </row>
    <row r="9" spans="1:15" s="16" customFormat="1" ht="12.95" customHeight="1" x14ac:dyDescent="0.2">
      <c r="A9" s="27" t="s">
        <v>32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15" s="16" customFormat="1" ht="12.95" customHeight="1" thickBot="1" x14ac:dyDescent="0.25">
      <c r="C10" s="31" t="s">
        <v>19</v>
      </c>
      <c r="D10" s="31" t="s">
        <v>20</v>
      </c>
    </row>
    <row r="11" spans="1:15" s="16" customFormat="1" ht="12.95" customHeight="1" x14ac:dyDescent="0.2">
      <c r="A11" s="16" t="s">
        <v>15</v>
      </c>
      <c r="C11" s="30">
        <f ca="1">INTERCEPT(INDIRECT($D$9):G992,INDIRECT($C$9):F992)</f>
        <v>0</v>
      </c>
      <c r="D11" s="19"/>
    </row>
    <row r="12" spans="1:15" s="16" customFormat="1" ht="12.95" customHeight="1" x14ac:dyDescent="0.2">
      <c r="A12" s="16" t="s">
        <v>16</v>
      </c>
      <c r="C12" s="30">
        <f ca="1">SLOPE(INDIRECT($D$9):G992,INDIRECT($C$9):F992)</f>
        <v>-1.5344029620571555E-4</v>
      </c>
      <c r="D12" s="19"/>
    </row>
    <row r="13" spans="1:15" s="16" customFormat="1" ht="12.95" customHeight="1" x14ac:dyDescent="0.2">
      <c r="A13" s="16" t="s">
        <v>18</v>
      </c>
      <c r="C13" s="19" t="s">
        <v>13</v>
      </c>
    </row>
    <row r="14" spans="1:15" s="16" customFormat="1" ht="12.95" customHeight="1" x14ac:dyDescent="0.2">
      <c r="E14" s="32" t="s">
        <v>34</v>
      </c>
      <c r="F14" s="33">
        <v>1</v>
      </c>
    </row>
    <row r="15" spans="1:15" s="16" customFormat="1" ht="12.95" customHeight="1" x14ac:dyDescent="0.2">
      <c r="A15" s="34" t="s">
        <v>17</v>
      </c>
      <c r="C15" s="35">
        <f ca="1">(C7+C11)+(C8+C12)*INT(MAX(F21:F3533))</f>
        <v>59081.459199999998</v>
      </c>
      <c r="E15" s="32" t="s">
        <v>30</v>
      </c>
      <c r="F15" s="36">
        <f ca="1">NOW()+15018.5+$C$5/24</f>
        <v>60371.811868171295</v>
      </c>
    </row>
    <row r="16" spans="1:15" s="16" customFormat="1" ht="12.95" customHeight="1" x14ac:dyDescent="0.2">
      <c r="A16" s="20" t="s">
        <v>4</v>
      </c>
      <c r="C16" s="36">
        <f ca="1">+C8+C12</f>
        <v>2.3843465597037943</v>
      </c>
      <c r="E16" s="32" t="s">
        <v>35</v>
      </c>
      <c r="F16" s="37">
        <f ca="1">ROUND(2*(F15-$C$7)/$C$8,0)/2+F14</f>
        <v>3783</v>
      </c>
    </row>
    <row r="17" spans="1:21" s="16" customFormat="1" ht="12.95" customHeight="1" thickBot="1" x14ac:dyDescent="0.25">
      <c r="A17" s="32" t="s">
        <v>27</v>
      </c>
      <c r="C17" s="16">
        <f>COUNT(C21:C2191)</f>
        <v>2</v>
      </c>
      <c r="E17" s="32" t="s">
        <v>36</v>
      </c>
      <c r="F17" s="30">
        <f ca="1">ROUND(2*(F15-$C$15)/$C$16,0)/2+F14</f>
        <v>542</v>
      </c>
    </row>
    <row r="18" spans="1:21" s="16" customFormat="1" ht="12.95" customHeight="1" thickTop="1" thickBot="1" x14ac:dyDescent="0.25">
      <c r="A18" s="20" t="s">
        <v>5</v>
      </c>
      <c r="C18" s="38">
        <f ca="1">+C15</f>
        <v>59081.459199999998</v>
      </c>
      <c r="D18" s="39">
        <f ca="1">+C16</f>
        <v>2.3843465597037943</v>
      </c>
      <c r="E18" s="32" t="s">
        <v>31</v>
      </c>
      <c r="F18" s="40">
        <f ca="1">+$C$15+$C$16*F17-15018.5-$C$5/24</f>
        <v>45355.670868692789</v>
      </c>
    </row>
    <row r="19" spans="1:21" s="16" customFormat="1" ht="12.95" customHeight="1" thickTop="1" x14ac:dyDescent="0.2">
      <c r="F19" s="41" t="s">
        <v>43</v>
      </c>
    </row>
    <row r="20" spans="1:21" s="16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2" t="s">
        <v>38</v>
      </c>
      <c r="I20" s="42" t="s">
        <v>39</v>
      </c>
      <c r="J20" s="42" t="s">
        <v>40</v>
      </c>
      <c r="K20" s="42" t="s">
        <v>41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1" t="s">
        <v>14</v>
      </c>
      <c r="U20" s="44" t="s">
        <v>33</v>
      </c>
    </row>
    <row r="21" spans="1:21" s="16" customFormat="1" ht="12.95" customHeight="1" x14ac:dyDescent="0.2">
      <c r="A21" s="17" t="s">
        <v>46</v>
      </c>
      <c r="C21" s="25">
        <v>51353.792000000001</v>
      </c>
      <c r="D21" s="25"/>
      <c r="E21" s="16">
        <f>+(C21-C$7)/C$8</f>
        <v>0</v>
      </c>
      <c r="F21" s="16">
        <f>ROUND(2*E21,0)/2</f>
        <v>0</v>
      </c>
      <c r="G21" s="16">
        <f>+C21-(C$7+F21*C$8)</f>
        <v>0</v>
      </c>
      <c r="K21" s="16">
        <f>+G21</f>
        <v>0</v>
      </c>
      <c r="O21" s="16">
        <f ca="1">+C$11+C$12*$F21</f>
        <v>0</v>
      </c>
      <c r="Q21" s="45">
        <f>+C21-15018.5</f>
        <v>36335.292000000001</v>
      </c>
    </row>
    <row r="22" spans="1:21" s="16" customFormat="1" ht="12.95" customHeight="1" x14ac:dyDescent="0.2">
      <c r="A22" s="13" t="s">
        <v>47</v>
      </c>
      <c r="B22" s="14" t="s">
        <v>48</v>
      </c>
      <c r="C22" s="15">
        <v>59081.459199999998</v>
      </c>
      <c r="D22" s="13">
        <v>2.3E-3</v>
      </c>
      <c r="E22" s="16">
        <f>+(C22-C$7)/C$8</f>
        <v>3240.7914447473249</v>
      </c>
      <c r="F22" s="16">
        <f>ROUND(2*E22,0)/2</f>
        <v>3241</v>
      </c>
      <c r="G22" s="16">
        <f>+C22-(C$7+F22*C$8)</f>
        <v>-0.49730000000272412</v>
      </c>
      <c r="K22" s="16">
        <f>+G22</f>
        <v>-0.49730000000272412</v>
      </c>
      <c r="O22" s="16">
        <f ca="1">+C$11+C$12*$F22</f>
        <v>-0.49730000000272412</v>
      </c>
      <c r="Q22" s="45">
        <f>+C22-15018.5</f>
        <v>44062.959199999998</v>
      </c>
    </row>
    <row r="23" spans="1:21" s="16" customFormat="1" ht="12.95" customHeight="1" x14ac:dyDescent="0.2">
      <c r="C23" s="25"/>
      <c r="D23" s="25"/>
      <c r="Q23" s="46"/>
    </row>
    <row r="24" spans="1:21" s="16" customFormat="1" ht="12.95" customHeight="1" x14ac:dyDescent="0.2">
      <c r="C24" s="25"/>
      <c r="D24" s="25"/>
      <c r="Q24" s="46"/>
    </row>
    <row r="25" spans="1:21" x14ac:dyDescent="0.2">
      <c r="C25" s="3"/>
      <c r="D25" s="3"/>
      <c r="Q25" s="2"/>
    </row>
    <row r="26" spans="1:21" x14ac:dyDescent="0.2">
      <c r="C26" s="3"/>
      <c r="D26" s="3"/>
      <c r="Q26" s="2"/>
    </row>
    <row r="27" spans="1:21" x14ac:dyDescent="0.2">
      <c r="C27" s="3"/>
      <c r="D27" s="3"/>
      <c r="Q27" s="2"/>
    </row>
    <row r="28" spans="1:21" x14ac:dyDescent="0.2">
      <c r="C28" s="3"/>
      <c r="D28" s="3"/>
      <c r="Q28" s="2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2024-03-02T06:29:05Z</dcterms:modified>
</cp:coreProperties>
</file>