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DC58426-D1B0-4151-B463-4F642B9F220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1" i="1"/>
  <c r="F21" i="1"/>
  <c r="G21" i="1"/>
  <c r="H21" i="1"/>
  <c r="E22" i="1"/>
  <c r="F22" i="1"/>
  <c r="G22" i="1"/>
  <c r="I22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E34" i="1"/>
  <c r="F34" i="1"/>
  <c r="G34" i="1"/>
  <c r="I34" i="1"/>
  <c r="E35" i="1"/>
  <c r="F35" i="1"/>
  <c r="G35" i="1"/>
  <c r="I35" i="1"/>
  <c r="F11" i="1"/>
  <c r="Q23" i="1"/>
  <c r="Q24" i="1"/>
  <c r="Q25" i="1"/>
  <c r="Q26" i="1"/>
  <c r="Q27" i="1"/>
  <c r="Q35" i="1"/>
  <c r="Q34" i="1"/>
  <c r="Q33" i="1"/>
  <c r="I33" i="1"/>
  <c r="Q32" i="1"/>
  <c r="Q31" i="1"/>
  <c r="Q30" i="1"/>
  <c r="Q29" i="1"/>
  <c r="Q28" i="1"/>
  <c r="Q21" i="1"/>
  <c r="G11" i="1"/>
  <c r="E14" i="1"/>
  <c r="C17" i="1"/>
  <c r="Q22" i="1"/>
  <c r="C12" i="1"/>
  <c r="C16" i="1" l="1"/>
  <c r="D18" i="1" s="1"/>
  <c r="E15" i="1"/>
  <c r="C11" i="1"/>
  <c r="O26" i="1" l="1"/>
  <c r="O28" i="1"/>
  <c r="O30" i="1"/>
  <c r="O35" i="1"/>
  <c r="O21" i="1"/>
  <c r="O29" i="1"/>
  <c r="O22" i="1"/>
  <c r="O25" i="1"/>
  <c r="O34" i="1"/>
  <c r="O23" i="1"/>
  <c r="O32" i="1"/>
  <c r="O31" i="1"/>
  <c r="O33" i="1"/>
  <c r="C15" i="1"/>
  <c r="O24" i="1"/>
  <c r="O27" i="1"/>
  <c r="C18" i="1" l="1"/>
  <c r="E16" i="1"/>
  <c r="E17" i="1" s="1"/>
</calcChain>
</file>

<file path=xl/sharedStrings.xml><?xml version="1.0" encoding="utf-8"?>
<sst xmlns="http://schemas.openxmlformats.org/spreadsheetml/2006/main" count="81" uniqueCount="52">
  <si>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</si>
  <si>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</si>
  <si>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</si>
  <si>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</si>
  <si>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</si>
  <si>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</si>
  <si>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</si>
  <si>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</si>
  <si>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</si>
  <si>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</si>
  <si>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</si>
  <si>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</si>
  <si>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</si>
  <si>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</si>
  <si>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</si>
  <si>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</si>
  <si>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</si>
  <si>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</si>
  <si>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</si>
  <si>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</si>
  <si>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</si>
  <si>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</si>
  <si>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</si>
  <si>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</si>
  <si>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</si>
  <si>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</si>
  <si>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</si>
  <si>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</si>
  <si>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</si>
  <si>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</si>
  <si>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</si>
  <si>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</si>
  <si>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</si>
  <si>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</si>
  <si>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</si>
  <si>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</si>
  <si>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</si>
  <si>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</si>
  <si>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</si>
  <si>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</si>
  <si>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</si>
  <si>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</si>
  <si>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G1137-0293</t>
  </si>
  <si>
    <t>EW</t>
  </si>
  <si>
    <t>1137-0293</t>
  </si>
  <si>
    <t>IBVS 5990</t>
  </si>
  <si>
    <t>I</t>
  </si>
  <si>
    <t>Peg</t>
  </si>
  <si>
    <t>IBVS 6095</t>
  </si>
  <si>
    <t>II</t>
  </si>
  <si>
    <t>V0633 Peg / GSC 1137-0293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</si>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</sst>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V0633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DF-4233-89E4-E13E591F48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3.1199999939417467E-3</c:v>
                </c:pt>
                <c:pt idx="2">
                  <c:v>7.3199999969801866E-3</c:v>
                </c:pt>
                <c:pt idx="3">
                  <c:v>7.2499999805586413E-4</c:v>
                </c:pt>
                <c:pt idx="4">
                  <c:v>8.6000000010244548E-3</c:v>
                </c:pt>
                <c:pt idx="5">
                  <c:v>1.2549999955808744E-3</c:v>
                </c:pt>
                <c:pt idx="6">
                  <c:v>3.0849999966449104E-3</c:v>
                </c:pt>
                <c:pt idx="7">
                  <c:v>-6.2519999999494758E-2</c:v>
                </c:pt>
                <c:pt idx="8">
                  <c:v>-6.5015000000130385E-2</c:v>
                </c:pt>
                <c:pt idx="9">
                  <c:v>-5.7765000005019829E-2</c:v>
                </c:pt>
                <c:pt idx="10">
                  <c:v>-6.0734999999112915E-2</c:v>
                </c:pt>
                <c:pt idx="11">
                  <c:v>-6.0530000002472661E-2</c:v>
                </c:pt>
                <c:pt idx="12">
                  <c:v>-5.6680000001506414E-2</c:v>
                </c:pt>
                <c:pt idx="13">
                  <c:v>-6.1824999997043051E-2</c:v>
                </c:pt>
                <c:pt idx="14">
                  <c:v>-6.0975000000325963E-2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DF-4233-89E4-E13E591F48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DF-4233-89E4-E13E591F48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DF-4233-89E4-E13E591F48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DF-4233-89E4-E13E591F48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DF-4233-89E4-E13E591F48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5.0000000000000001E-4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5.0000000000000001E-4</c:v>
                  </c:pt>
                  <c:pt idx="8">
                    <c:v>1E-3</c:v>
                  </c:pt>
                  <c:pt idx="9">
                    <c:v>8.9999999999999998E-4</c:v>
                  </c:pt>
                  <c:pt idx="10">
                    <c:v>1E-3</c:v>
                  </c:pt>
                  <c:pt idx="11">
                    <c:v>8.9999999999999998E-4</c:v>
                  </c:pt>
                  <c:pt idx="12">
                    <c:v>1E-3</c:v>
                  </c:pt>
                  <c:pt idx="13">
                    <c:v>1E-3</c:v>
                  </c:pt>
                  <c:pt idx="1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DF-4233-89E4-E13E591F48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3.7264615942218492E-3</c:v>
                </c:pt>
                <c:pt idx="1">
                  <c:v>3.6583968040094141E-3</c:v>
                </c:pt>
                <c:pt idx="2">
                  <c:v>3.6583968040094141E-3</c:v>
                </c:pt>
                <c:pt idx="3">
                  <c:v>3.6413806064563054E-3</c:v>
                </c:pt>
                <c:pt idx="4">
                  <c:v>3.386137643159674E-3</c:v>
                </c:pt>
                <c:pt idx="5">
                  <c:v>3.1989594700754776E-3</c:v>
                </c:pt>
                <c:pt idx="6">
                  <c:v>2.7565383336946503E-3</c:v>
                </c:pt>
                <c:pt idx="7">
                  <c:v>-6.0186376415254636E-2</c:v>
                </c:pt>
                <c:pt idx="8">
                  <c:v>-6.0203392612807743E-2</c:v>
                </c:pt>
                <c:pt idx="9">
                  <c:v>-6.0373554588338832E-2</c:v>
                </c:pt>
                <c:pt idx="10">
                  <c:v>-6.0815975724719668E-2</c:v>
                </c:pt>
                <c:pt idx="11">
                  <c:v>-6.0832991922272775E-2</c:v>
                </c:pt>
                <c:pt idx="12">
                  <c:v>-6.1003153897803863E-2</c:v>
                </c:pt>
                <c:pt idx="13">
                  <c:v>-6.1190332070888059E-2</c:v>
                </c:pt>
                <c:pt idx="14">
                  <c:v>-6.1360494046419148E-2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DF-4233-89E4-E13E591F48A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2.5</c:v>
                </c:pt>
                <c:pt idx="4">
                  <c:v>10</c:v>
                </c:pt>
                <c:pt idx="5">
                  <c:v>15.5</c:v>
                </c:pt>
                <c:pt idx="6">
                  <c:v>28.5</c:v>
                </c:pt>
                <c:pt idx="7">
                  <c:v>1878</c:v>
                </c:pt>
                <c:pt idx="8">
                  <c:v>1878.5</c:v>
                </c:pt>
                <c:pt idx="9">
                  <c:v>1883.5</c:v>
                </c:pt>
                <c:pt idx="10">
                  <c:v>1896.5</c:v>
                </c:pt>
                <c:pt idx="11">
                  <c:v>1897</c:v>
                </c:pt>
                <c:pt idx="12">
                  <c:v>1902</c:v>
                </c:pt>
                <c:pt idx="13">
                  <c:v>1907.5</c:v>
                </c:pt>
                <c:pt idx="14">
                  <c:v>1912.5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DF-4233-89E4-E13E591F4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932768"/>
        <c:axId val="1"/>
      </c:scatterChart>
      <c:valAx>
        <c:axId val="880932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932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EFADFC-7479-26BE-E1C8-216BAB68C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50</v>
      </c>
    </row>
    <row r="2" spans="1:7" ht="12.95" customHeight="1" x14ac:dyDescent="0.2">
      <c r="A2" t="s">
        <v>24</v>
      </c>
      <c r="B2" t="s">
        <v>43</v>
      </c>
      <c r="D2" s="2" t="s">
        <v>47</v>
      </c>
      <c r="E2" s="30" t="s">
        <v>42</v>
      </c>
    </row>
    <row r="3" spans="1:7" ht="12.95" customHeight="1" thickBot="1" x14ac:dyDescent="0.25">
      <c r="E3" t="s">
        <v>44</v>
      </c>
    </row>
    <row r="4" spans="1:7" ht="12.95" customHeight="1" thickTop="1" thickBot="1" x14ac:dyDescent="0.25">
      <c r="A4" s="4" t="s">
        <v>0</v>
      </c>
      <c r="C4" s="7" t="s">
        <v>41</v>
      </c>
      <c r="D4" s="8" t="s">
        <v>41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>
        <v>55436.580900000001</v>
      </c>
      <c r="D7" s="29" t="s">
        <v>39</v>
      </c>
    </row>
    <row r="8" spans="1:7" ht="12.95" customHeight="1" x14ac:dyDescent="0.2">
      <c r="A8" t="s">
        <v>3</v>
      </c>
      <c r="C8">
        <v>0.37798999999999999</v>
      </c>
      <c r="D8" s="29" t="s">
        <v>39</v>
      </c>
    </row>
    <row r="9" spans="1:7" ht="12.95" customHeight="1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2.95" customHeight="1" thickBot="1" x14ac:dyDescent="0.25">
      <c r="A10" s="11"/>
      <c r="B10" s="11"/>
      <c r="C10" s="3" t="s">
        <v>20</v>
      </c>
      <c r="D10" s="3" t="s">
        <v>21</v>
      </c>
      <c r="E10" s="11"/>
    </row>
    <row r="11" spans="1:7" ht="12.95" customHeight="1" x14ac:dyDescent="0.2">
      <c r="A11" s="11" t="s">
        <v>15</v>
      </c>
      <c r="B11" s="11"/>
      <c r="C11" s="23">
        <f ca="1">INTERCEPT(INDIRECT($G$11):G992,INDIRECT($F$11):F992)</f>
        <v>3.7264615942218492E-3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ht="12.95" customHeight="1" x14ac:dyDescent="0.2">
      <c r="A12" s="11" t="s">
        <v>16</v>
      </c>
      <c r="B12" s="11"/>
      <c r="C12" s="23">
        <f ca="1">SLOPE(INDIRECT($G$11):G992,INDIRECT($F$11):F992)</f>
        <v>-3.4032395106217514E-5</v>
      </c>
      <c r="D12" s="2"/>
      <c r="E12" s="11"/>
    </row>
    <row r="13" spans="1:7" ht="12.95" customHeight="1" x14ac:dyDescent="0.2">
      <c r="A13" s="11" t="s">
        <v>19</v>
      </c>
      <c r="B13" s="11"/>
      <c r="C13" s="2" t="s">
        <v>13</v>
      </c>
      <c r="D13" s="15" t="s">
        <v>36</v>
      </c>
      <c r="E13" s="12">
        <v>1</v>
      </c>
    </row>
    <row r="14" spans="1:7" ht="12.95" customHeight="1" x14ac:dyDescent="0.2">
      <c r="A14" s="11"/>
      <c r="B14" s="11"/>
      <c r="C14" s="11"/>
      <c r="D14" s="15" t="s">
        <v>32</v>
      </c>
      <c r="E14" s="16">
        <f ca="1">NOW()+15018.5+$C$9/24</f>
        <v>60371.823059953698</v>
      </c>
    </row>
    <row r="15" spans="1:7" ht="12.95" customHeight="1" x14ac:dyDescent="0.2">
      <c r="A15" s="13" t="s">
        <v>17</v>
      </c>
      <c r="B15" s="11"/>
      <c r="C15" s="14">
        <f ca="1">(C7+C11)+(C8+C12)*INT(MAX(F21:F3533))</f>
        <v>56159.236436522151</v>
      </c>
      <c r="D15" s="15" t="s">
        <v>37</v>
      </c>
      <c r="E15" s="16">
        <f ca="1">ROUND(2*(E14-$C$7)/$C$8,0)/2+E13</f>
        <v>13057.5</v>
      </c>
    </row>
    <row r="16" spans="1:7" ht="12.95" customHeight="1" x14ac:dyDescent="0.2">
      <c r="A16" s="17" t="s">
        <v>4</v>
      </c>
      <c r="B16" s="11"/>
      <c r="C16" s="18">
        <f ca="1">+C8+C12</f>
        <v>0.37795596760489375</v>
      </c>
      <c r="D16" s="15" t="s">
        <v>38</v>
      </c>
      <c r="E16" s="25">
        <f ca="1">ROUND(2*(E14-$C$15)/$C$16,0)/2+E13</f>
        <v>11146.5</v>
      </c>
    </row>
    <row r="17" spans="1:18" ht="12.95" customHeight="1" thickBot="1" x14ac:dyDescent="0.25">
      <c r="A17" s="15" t="s">
        <v>29</v>
      </c>
      <c r="B17" s="11"/>
      <c r="C17" s="11">
        <f>COUNT(C21:C2191)</f>
        <v>15</v>
      </c>
      <c r="D17" s="15" t="s">
        <v>33</v>
      </c>
      <c r="E17" s="19">
        <f ca="1">+$C$15+$C$16*E16-15018.5-$C$9/24</f>
        <v>45354.018462763437</v>
      </c>
    </row>
    <row r="18" spans="1:18" ht="12.95" customHeight="1" thickTop="1" thickBot="1" x14ac:dyDescent="0.25">
      <c r="A18" s="17" t="s">
        <v>5</v>
      </c>
      <c r="B18" s="11"/>
      <c r="C18" s="20">
        <f ca="1">+C15</f>
        <v>56159.236436522151</v>
      </c>
      <c r="D18" s="21">
        <f ca="1">+C16</f>
        <v>0.37795596760489375</v>
      </c>
      <c r="E18" s="22" t="s">
        <v>34</v>
      </c>
    </row>
    <row r="19" spans="1:18" ht="12.95" customHeight="1" thickTop="1" x14ac:dyDescent="0.2">
      <c r="A19" s="26" t="s">
        <v>35</v>
      </c>
      <c r="E19" s="27">
        <v>21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8" t="s">
        <v>40</v>
      </c>
    </row>
    <row r="21" spans="1:18" ht="12.95" customHeight="1" x14ac:dyDescent="0.2">
      <c r="A21" s="31" t="s">
        <v>45</v>
      </c>
      <c r="B21" s="32" t="s">
        <v>46</v>
      </c>
      <c r="C21" s="31">
        <v>55436.580900000001</v>
      </c>
      <c r="D21" s="31">
        <v>8.0000000000000004E-4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H21">
        <f t="shared" ref="H21:H35" si="3">+G21</f>
        <v>0</v>
      </c>
      <c r="O21">
        <f t="shared" ref="O21:O35" ca="1" si="4">+C$11+C$12*$F21</f>
        <v>3.7264615942218492E-3</v>
      </c>
      <c r="Q21" s="1">
        <f t="shared" ref="Q21:Q35" si="5">+C21-15018.5</f>
        <v>40418.080900000001</v>
      </c>
    </row>
    <row r="22" spans="1:18" ht="12.95" customHeight="1" x14ac:dyDescent="0.2">
      <c r="A22" t="s">
        <v>39</v>
      </c>
      <c r="C22" s="9">
        <v>55437.34</v>
      </c>
      <c r="D22" s="9" t="s">
        <v>13</v>
      </c>
      <c r="E22">
        <f t="shared" si="0"/>
        <v>2.0082541866072368</v>
      </c>
      <c r="F22">
        <f t="shared" si="1"/>
        <v>2</v>
      </c>
      <c r="G22">
        <f t="shared" si="2"/>
        <v>3.1199999939417467E-3</v>
      </c>
      <c r="I22">
        <f>+G22</f>
        <v>3.1199999939417467E-3</v>
      </c>
      <c r="O22">
        <f t="shared" ca="1" si="4"/>
        <v>3.6583968040094141E-3</v>
      </c>
      <c r="Q22" s="1">
        <f t="shared" si="5"/>
        <v>40418.839999999997</v>
      </c>
    </row>
    <row r="23" spans="1:18" ht="12.95" customHeight="1" x14ac:dyDescent="0.2">
      <c r="A23" s="36" t="s">
        <v>45</v>
      </c>
      <c r="B23" s="37" t="s">
        <v>46</v>
      </c>
      <c r="C23" s="36">
        <v>55437.3442</v>
      </c>
      <c r="D23" s="36">
        <v>5.0000000000000001E-4</v>
      </c>
      <c r="E23">
        <f t="shared" si="0"/>
        <v>2.0193655916789011</v>
      </c>
      <c r="F23">
        <f t="shared" si="1"/>
        <v>2</v>
      </c>
      <c r="G23">
        <f t="shared" si="2"/>
        <v>7.3199999969801866E-3</v>
      </c>
      <c r="I23">
        <f>+G23</f>
        <v>7.3199999969801866E-3</v>
      </c>
      <c r="O23">
        <f t="shared" ca="1" si="4"/>
        <v>3.6583968040094141E-3</v>
      </c>
      <c r="Q23" s="1">
        <f t="shared" si="5"/>
        <v>40418.8442</v>
      </c>
    </row>
    <row r="24" spans="1:18" ht="12.95" customHeight="1" x14ac:dyDescent="0.2">
      <c r="A24" s="36" t="s">
        <v>45</v>
      </c>
      <c r="B24" s="37" t="s">
        <v>49</v>
      </c>
      <c r="C24" s="36">
        <v>55437.526599999997</v>
      </c>
      <c r="D24" s="36">
        <v>8.9999999999999998E-4</v>
      </c>
      <c r="E24">
        <f t="shared" si="0"/>
        <v>2.5019180401507377</v>
      </c>
      <c r="F24">
        <f t="shared" si="1"/>
        <v>2.5</v>
      </c>
      <c r="G24">
        <f t="shared" si="2"/>
        <v>7.2499999805586413E-4</v>
      </c>
      <c r="I24">
        <f>+G24</f>
        <v>7.2499999805586413E-4</v>
      </c>
      <c r="O24">
        <f t="shared" ca="1" si="4"/>
        <v>3.6413806064563054E-3</v>
      </c>
      <c r="Q24" s="1">
        <f t="shared" si="5"/>
        <v>40419.026599999997</v>
      </c>
    </row>
    <row r="25" spans="1:18" ht="12.95" customHeight="1" x14ac:dyDescent="0.2">
      <c r="A25" s="36" t="s">
        <v>45</v>
      </c>
      <c r="B25" s="37" t="s">
        <v>46</v>
      </c>
      <c r="C25" s="36">
        <v>55440.369400000003</v>
      </c>
      <c r="D25" s="36">
        <v>5.0000000000000001E-4</v>
      </c>
      <c r="E25">
        <f t="shared" si="0"/>
        <v>10.022751924660405</v>
      </c>
      <c r="F25">
        <f t="shared" si="1"/>
        <v>10</v>
      </c>
      <c r="G25">
        <f t="shared" si="2"/>
        <v>8.6000000010244548E-3</v>
      </c>
      <c r="I25">
        <f>+G25</f>
        <v>8.6000000010244548E-3</v>
      </c>
      <c r="O25">
        <f t="shared" ca="1" si="4"/>
        <v>3.386137643159674E-3</v>
      </c>
      <c r="Q25" s="1">
        <f t="shared" si="5"/>
        <v>40421.869400000003</v>
      </c>
    </row>
    <row r="26" spans="1:18" ht="12.95" customHeight="1" x14ac:dyDescent="0.2">
      <c r="A26" s="36" t="s">
        <v>45</v>
      </c>
      <c r="B26" s="37" t="s">
        <v>49</v>
      </c>
      <c r="C26" s="36">
        <v>55442.440999999999</v>
      </c>
      <c r="D26" s="36">
        <v>5.9999999999999995E-4</v>
      </c>
      <c r="E26">
        <f t="shared" si="0"/>
        <v>15.503320193650774</v>
      </c>
      <c r="F26">
        <f t="shared" si="1"/>
        <v>15.5</v>
      </c>
      <c r="G26">
        <f t="shared" si="2"/>
        <v>1.2549999955808744E-3</v>
      </c>
      <c r="I26">
        <f>+G26</f>
        <v>1.2549999955808744E-3</v>
      </c>
      <c r="O26">
        <f t="shared" ca="1" si="4"/>
        <v>3.1989594700754776E-3</v>
      </c>
      <c r="Q26" s="1">
        <f t="shared" si="5"/>
        <v>40423.940999999999</v>
      </c>
    </row>
    <row r="27" spans="1:18" ht="12.95" customHeight="1" x14ac:dyDescent="0.2">
      <c r="A27" s="36" t="s">
        <v>45</v>
      </c>
      <c r="B27" s="37" t="s">
        <v>49</v>
      </c>
      <c r="C27" s="36">
        <v>55447.356699999997</v>
      </c>
      <c r="D27" s="36">
        <v>4.0000000000000002E-4</v>
      </c>
      <c r="E27">
        <f t="shared" si="0"/>
        <v>28.508161591565379</v>
      </c>
      <c r="F27">
        <f t="shared" si="1"/>
        <v>28.5</v>
      </c>
      <c r="G27">
        <f t="shared" si="2"/>
        <v>3.0849999966449104E-3</v>
      </c>
      <c r="I27">
        <f>+G27</f>
        <v>3.0849999966449104E-3</v>
      </c>
      <c r="O27">
        <f t="shared" ca="1" si="4"/>
        <v>2.7565383336946503E-3</v>
      </c>
      <c r="Q27" s="1">
        <f t="shared" si="5"/>
        <v>40428.856699999997</v>
      </c>
    </row>
    <row r="28" spans="1:18" ht="12.95" customHeight="1" x14ac:dyDescent="0.2">
      <c r="A28" s="33" t="s">
        <v>48</v>
      </c>
      <c r="B28" s="34" t="s">
        <v>46</v>
      </c>
      <c r="C28" s="35">
        <v>56146.383600000001</v>
      </c>
      <c r="D28" s="35">
        <v>5.0000000000000001E-4</v>
      </c>
      <c r="E28">
        <f t="shared" si="0"/>
        <v>1877.8345987989105</v>
      </c>
      <c r="F28">
        <f t="shared" si="1"/>
        <v>1878</v>
      </c>
      <c r="G28">
        <f t="shared" si="2"/>
        <v>-6.2519999999494758E-2</v>
      </c>
      <c r="I28">
        <f>+G28</f>
        <v>-6.2519999999494758E-2</v>
      </c>
      <c r="O28">
        <f t="shared" ca="1" si="4"/>
        <v>-6.0186376415254636E-2</v>
      </c>
      <c r="Q28" s="1">
        <f t="shared" si="5"/>
        <v>41127.883600000001</v>
      </c>
    </row>
    <row r="29" spans="1:18" ht="12.95" customHeight="1" x14ac:dyDescent="0.2">
      <c r="A29" s="33" t="s">
        <v>48</v>
      </c>
      <c r="B29" s="34" t="s">
        <v>49</v>
      </c>
      <c r="C29" s="35">
        <v>56146.570099999997</v>
      </c>
      <c r="D29" s="35">
        <v>1E-3</v>
      </c>
      <c r="E29">
        <f t="shared" si="0"/>
        <v>1878.3279980951781</v>
      </c>
      <c r="F29">
        <f t="shared" si="1"/>
        <v>1878.5</v>
      </c>
      <c r="G29">
        <f t="shared" si="2"/>
        <v>-6.5015000000130385E-2</v>
      </c>
      <c r="I29">
        <f>+G29</f>
        <v>-6.5015000000130385E-2</v>
      </c>
      <c r="O29">
        <f t="shared" ca="1" si="4"/>
        <v>-6.0203392612807743E-2</v>
      </c>
      <c r="Q29" s="1">
        <f t="shared" si="5"/>
        <v>41128.070099999997</v>
      </c>
    </row>
    <row r="30" spans="1:18" ht="12.95" customHeight="1" x14ac:dyDescent="0.2">
      <c r="A30" s="33" t="s">
        <v>48</v>
      </c>
      <c r="B30" s="34" t="s">
        <v>49</v>
      </c>
      <c r="C30" s="35">
        <v>56148.467299999997</v>
      </c>
      <c r="D30" s="35">
        <v>8.9999999999999998E-4</v>
      </c>
      <c r="E30">
        <f t="shared" si="0"/>
        <v>1883.3471784967744</v>
      </c>
      <c r="F30">
        <f t="shared" si="1"/>
        <v>1883.5</v>
      </c>
      <c r="G30">
        <f t="shared" si="2"/>
        <v>-5.7765000005019829E-2</v>
      </c>
      <c r="I30">
        <f>+G30</f>
        <v>-5.7765000005019829E-2</v>
      </c>
      <c r="O30">
        <f t="shared" ca="1" si="4"/>
        <v>-6.0373554588338832E-2</v>
      </c>
      <c r="Q30" s="1">
        <f t="shared" si="5"/>
        <v>41129.967299999997</v>
      </c>
    </row>
    <row r="31" spans="1:18" ht="12.95" customHeight="1" x14ac:dyDescent="0.2">
      <c r="A31" s="33" t="s">
        <v>48</v>
      </c>
      <c r="B31" s="34" t="s">
        <v>49</v>
      </c>
      <c r="C31" s="35">
        <v>56153.378199999999</v>
      </c>
      <c r="D31" s="35">
        <v>1E-3</v>
      </c>
      <c r="E31">
        <f t="shared" si="0"/>
        <v>1896.3393211460577</v>
      </c>
      <c r="F31">
        <f t="shared" si="1"/>
        <v>1896.5</v>
      </c>
      <c r="G31">
        <f t="shared" si="2"/>
        <v>-6.0734999999112915E-2</v>
      </c>
      <c r="I31">
        <f>+G31</f>
        <v>-6.0734999999112915E-2</v>
      </c>
      <c r="O31">
        <f t="shared" ca="1" si="4"/>
        <v>-6.0815975724719668E-2</v>
      </c>
      <c r="Q31" s="1">
        <f t="shared" si="5"/>
        <v>41134.878199999999</v>
      </c>
    </row>
    <row r="32" spans="1:18" ht="12.95" customHeight="1" x14ac:dyDescent="0.2">
      <c r="A32" s="33" t="s">
        <v>48</v>
      </c>
      <c r="B32" s="34" t="s">
        <v>46</v>
      </c>
      <c r="C32" s="35">
        <v>56153.5674</v>
      </c>
      <c r="D32" s="35">
        <v>8.9999999999999998E-4</v>
      </c>
      <c r="E32">
        <f t="shared" si="0"/>
        <v>1896.8398634884497</v>
      </c>
      <c r="F32">
        <f t="shared" si="1"/>
        <v>1897</v>
      </c>
      <c r="G32">
        <f t="shared" si="2"/>
        <v>-6.0530000002472661E-2</v>
      </c>
      <c r="I32">
        <f>+G32</f>
        <v>-6.0530000002472661E-2</v>
      </c>
      <c r="O32">
        <f t="shared" ca="1" si="4"/>
        <v>-6.0832991922272775E-2</v>
      </c>
      <c r="Q32" s="1">
        <f t="shared" si="5"/>
        <v>41135.0674</v>
      </c>
    </row>
    <row r="33" spans="1:17" ht="12.95" customHeight="1" x14ac:dyDescent="0.2">
      <c r="A33" s="33" t="s">
        <v>48</v>
      </c>
      <c r="B33" s="34" t="s">
        <v>46</v>
      </c>
      <c r="C33" s="35">
        <v>56155.461199999998</v>
      </c>
      <c r="D33" s="35">
        <v>1E-3</v>
      </c>
      <c r="E33">
        <f t="shared" si="0"/>
        <v>1901.850048943086</v>
      </c>
      <c r="F33">
        <f t="shared" si="1"/>
        <v>1902</v>
      </c>
      <c r="G33">
        <f t="shared" si="2"/>
        <v>-5.6680000001506414E-2</v>
      </c>
      <c r="I33">
        <f>+G33</f>
        <v>-5.6680000001506414E-2</v>
      </c>
      <c r="O33">
        <f t="shared" ca="1" si="4"/>
        <v>-6.1003153897803863E-2</v>
      </c>
      <c r="Q33" s="1">
        <f t="shared" si="5"/>
        <v>41136.961199999998</v>
      </c>
    </row>
    <row r="34" spans="1:17" ht="12.95" customHeight="1" x14ac:dyDescent="0.2">
      <c r="A34" s="33" t="s">
        <v>48</v>
      </c>
      <c r="B34" s="34" t="s">
        <v>49</v>
      </c>
      <c r="C34" s="35">
        <v>56157.535000000003</v>
      </c>
      <c r="D34" s="35">
        <v>1E-3</v>
      </c>
      <c r="E34">
        <f t="shared" si="0"/>
        <v>1907.3364374718979</v>
      </c>
      <c r="F34">
        <f t="shared" si="1"/>
        <v>1907.5</v>
      </c>
      <c r="G34">
        <f t="shared" si="2"/>
        <v>-6.1824999997043051E-2</v>
      </c>
      <c r="I34">
        <f>+G34</f>
        <v>-6.1824999997043051E-2</v>
      </c>
      <c r="O34">
        <f t="shared" ca="1" si="4"/>
        <v>-6.1190332070888059E-2</v>
      </c>
      <c r="Q34" s="1">
        <f t="shared" si="5"/>
        <v>41139.035000000003</v>
      </c>
    </row>
    <row r="35" spans="1:17" ht="12.95" customHeight="1" x14ac:dyDescent="0.2">
      <c r="A35" s="33" t="s">
        <v>48</v>
      </c>
      <c r="B35" s="34" t="s">
        <v>49</v>
      </c>
      <c r="C35" s="35">
        <v>56159.425799999997</v>
      </c>
      <c r="D35" s="35">
        <v>8.0000000000000004E-4</v>
      </c>
      <c r="E35">
        <f t="shared" si="0"/>
        <v>1912.3386862086204</v>
      </c>
      <c r="F35">
        <f t="shared" si="1"/>
        <v>1912.5</v>
      </c>
      <c r="G35">
        <f t="shared" si="2"/>
        <v>-6.0975000000325963E-2</v>
      </c>
      <c r="I35">
        <f>+G35</f>
        <v>-6.0975000000325963E-2</v>
      </c>
      <c r="O35">
        <f t="shared" ca="1" si="4"/>
        <v>-6.1360494046419148E-2</v>
      </c>
      <c r="Q35" s="1">
        <f t="shared" si="5"/>
        <v>41140.925799999997</v>
      </c>
    </row>
    <row r="36" spans="1:17" ht="12.95" customHeight="1" x14ac:dyDescent="0.2">
      <c r="C36" s="9"/>
      <c r="D36" s="9"/>
    </row>
    <row r="37" spans="1:17" x14ac:dyDescent="0.2">
      <c r="C37" s="9"/>
      <c r="D37" s="9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2024-03-02T06:45:12Z</dcterms:modified>
</cp:coreProperties>
</file>