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2A90F68-5598-413E-A2B4-F5B6A105D4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E14" i="1"/>
  <c r="C17" i="1"/>
  <c r="Q21" i="1"/>
  <c r="C12" i="1"/>
  <c r="C16" i="1" l="1"/>
  <c r="D18" i="1" s="1"/>
  <c r="E15" i="1"/>
  <c r="C11" i="1"/>
  <c r="O23" i="1" l="1"/>
  <c r="C15" i="1"/>
  <c r="O24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<sst xmlns="http://schemas.openxmlformats.org/spreadsheetml/2006/main" count="57" uniqueCount="50">
  <si>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</si>
  <si>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</si>
  <si>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</si>
  <si>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</si>
  <si>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</si>
  <si>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</si>
  <si>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</si>
  <si>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</si>
  <si>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</si>
  <si>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</si>
  <si>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</si>
  <si>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</si>
  <si>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</si>
  <si>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</si>
  <si>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</si>
  <si>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</si>
  <si>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</si>
  <si>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</si>
  <si>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</si>
  <si>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</si>
  <si>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</si>
  <si>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</si>
  <si>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</si>
  <si>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</si>
  <si>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</si>
  <si>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</si>
  <si>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</si>
  <si>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</si>
  <si>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</si>
  <si>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</si>
  <si>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</si>
  <si>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</si>
  <si>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</si>
  <si>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</si>
  <si>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</si>
  <si>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</si>
  <si>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</si>
  <si>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</si>
  <si>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</si>
  <si>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</si>
  <si>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</si>
  <si>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</si>
  <si>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6011</t>
  </si>
  <si>
    <t>II</t>
  </si>
  <si>
    <t>I</t>
  </si>
  <si>
    <t>IBVS 6042</t>
  </si>
  <si>
    <t>EW</t>
  </si>
  <si>
    <t>Peg</t>
  </si>
  <si>
    <t>V0652 Peg / GSC 2740-1859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</si>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</sst>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V0652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17-4572-825B-2B86ABD0AA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8.0874999985098839E-3</c:v>
                </c:pt>
                <c:pt idx="2">
                  <c:v>8.197999995900318E-3</c:v>
                </c:pt>
                <c:pt idx="3">
                  <c:v>2.4919999996200204E-3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17-4572-825B-2B86ABD0AA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17-4572-825B-2B86ABD0AA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17-4572-825B-2B86ABD0AA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17-4572-825B-2B86ABD0AA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17-4572-825B-2B86ABD0AA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17-4572-825B-2B86ABD0AA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7.9414533353968891E-2</c:v>
                </c:pt>
                <c:pt idx="1">
                  <c:v>8.1437389438692859E-3</c:v>
                </c:pt>
                <c:pt idx="2">
                  <c:v>8.1417411640680309E-3</c:v>
                </c:pt>
                <c:pt idx="3">
                  <c:v>2.4920198860929194E-3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17-4572-825B-2B86ABD0AA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17837.5</c:v>
                </c:pt>
                <c:pt idx="2">
                  <c:v>17838</c:v>
                </c:pt>
                <c:pt idx="3">
                  <c:v>19252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17-4572-825B-2B86ABD0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811704"/>
        <c:axId val="1"/>
      </c:scatterChart>
      <c:valAx>
        <c:axId val="887811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7811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F1E885-FC50-EC54-D99F-07170AF28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48</v>
      </c>
    </row>
    <row r="2" spans="1:7" ht="12.95" customHeight="1" x14ac:dyDescent="0.2">
      <c r="A2" t="s">
        <v>24</v>
      </c>
      <c r="B2" t="s">
        <v>46</v>
      </c>
      <c r="C2" s="2"/>
      <c r="D2" s="2" t="s">
        <v>47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6">
        <v>51447.718000000001</v>
      </c>
      <c r="D7" s="29" t="s">
        <v>41</v>
      </c>
    </row>
    <row r="8" spans="1:7" ht="12.95" customHeight="1" x14ac:dyDescent="0.2">
      <c r="A8" t="s">
        <v>3</v>
      </c>
      <c r="C8" s="37">
        <v>0.24817900000000001</v>
      </c>
      <c r="D8" s="29" t="s">
        <v>41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7.9414533353968891E-2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-3.9955596025283589E-6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60371.83111180555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56225.662600019888</v>
      </c>
      <c r="D15" s="13" t="s">
        <v>38</v>
      </c>
      <c r="E15" s="14">
        <f ca="1">ROUND(2*(E14-$C$7)/$C$8,0)/2+E13</f>
        <v>35959.5</v>
      </c>
    </row>
    <row r="16" spans="1:7" ht="12.95" customHeight="1" x14ac:dyDescent="0.2">
      <c r="A16" s="15" t="s">
        <v>4</v>
      </c>
      <c r="B16" s="9"/>
      <c r="C16" s="16">
        <f ca="1">+C8+C12</f>
        <v>0.24817500444039747</v>
      </c>
      <c r="D16" s="13" t="s">
        <v>39</v>
      </c>
      <c r="E16" s="23">
        <f ca="1">ROUND(2*(E14-$C$15)/$C$16,0)/2+E13</f>
        <v>16707.5</v>
      </c>
    </row>
    <row r="17" spans="1:18" ht="12.95" customHeight="1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45353.942320041162</v>
      </c>
    </row>
    <row r="18" spans="1:18" ht="12.95" customHeight="1" thickTop="1" thickBot="1" x14ac:dyDescent="0.25">
      <c r="A18" s="15" t="s">
        <v>5</v>
      </c>
      <c r="B18" s="9"/>
      <c r="C18" s="18">
        <f ca="1">+C15</f>
        <v>56225.662600019888</v>
      </c>
      <c r="D18" s="19">
        <f ca="1">+C16</f>
        <v>0.24817500444039747</v>
      </c>
      <c r="E18" s="20" t="s">
        <v>34</v>
      </c>
    </row>
    <row r="19" spans="1:18" ht="12.95" customHeight="1" thickTop="1" x14ac:dyDescent="0.2">
      <c r="A19" s="24" t="s">
        <v>35</v>
      </c>
      <c r="E19" s="25">
        <v>22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41</v>
      </c>
      <c r="I20" s="6" t="s">
        <v>49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8" ht="12.95" customHeight="1" x14ac:dyDescent="0.2">
      <c r="A21" t="s">
        <v>41</v>
      </c>
      <c r="C21" s="7">
        <v>51447.718000000001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7.9414533353968891E-2</v>
      </c>
      <c r="Q21" s="1">
        <f>+C21-15018.5</f>
        <v>36429.218000000001</v>
      </c>
    </row>
    <row r="22" spans="1:18" ht="12.95" customHeight="1" x14ac:dyDescent="0.2">
      <c r="A22" s="30" t="s">
        <v>42</v>
      </c>
      <c r="B22" s="31" t="s">
        <v>43</v>
      </c>
      <c r="C22" s="30">
        <v>55874.618999999999</v>
      </c>
      <c r="D22" s="30">
        <v>8.9999999999999998E-4</v>
      </c>
      <c r="E22">
        <f>+(C22-C$7)/C$8</f>
        <v>17837.532587366368</v>
      </c>
      <c r="F22">
        <f>ROUND(2*E22,0)/2</f>
        <v>17837.5</v>
      </c>
      <c r="G22">
        <f>+C22-(C$7+F22*C$8)</f>
        <v>8.0874999985098839E-3</v>
      </c>
      <c r="I22">
        <f>+G22</f>
        <v>8.0874999985098839E-3</v>
      </c>
      <c r="O22">
        <f ca="1">+C$11+C$12*$F22</f>
        <v>8.1437389438692859E-3</v>
      </c>
      <c r="Q22" s="1">
        <f>+C22-15018.5</f>
        <v>40856.118999999999</v>
      </c>
    </row>
    <row r="23" spans="1:18" ht="12.95" customHeight="1" x14ac:dyDescent="0.2">
      <c r="A23" s="30" t="s">
        <v>42</v>
      </c>
      <c r="B23" s="31" t="s">
        <v>44</v>
      </c>
      <c r="C23" s="30">
        <v>55874.743199999997</v>
      </c>
      <c r="D23" s="30">
        <v>1E-3</v>
      </c>
      <c r="E23">
        <f>+(C23-C$7)/C$8</f>
        <v>17838.033032609514</v>
      </c>
      <c r="F23">
        <f>ROUND(2*E23,0)/2</f>
        <v>17838</v>
      </c>
      <c r="G23">
        <f>+C23-(C$7+F23*C$8)</f>
        <v>8.197999995900318E-3</v>
      </c>
      <c r="I23">
        <f>+G23</f>
        <v>8.197999995900318E-3</v>
      </c>
      <c r="O23">
        <f ca="1">+C$11+C$12*$F23</f>
        <v>8.1417411640680309E-3</v>
      </c>
      <c r="Q23" s="1">
        <f>+C23-15018.5</f>
        <v>40856.243199999997</v>
      </c>
    </row>
    <row r="24" spans="1:18" ht="12.95" customHeight="1" x14ac:dyDescent="0.2">
      <c r="A24" s="32" t="s">
        <v>45</v>
      </c>
      <c r="B24" s="33" t="s">
        <v>44</v>
      </c>
      <c r="C24" s="34">
        <v>56225.662600000003</v>
      </c>
      <c r="D24" s="34">
        <v>3.0000000000000003E-4</v>
      </c>
      <c r="E24">
        <f>+(C24-C$7)/C$8</f>
        <v>19252.010041139671</v>
      </c>
      <c r="F24">
        <f>ROUND(2*E24,0)/2</f>
        <v>19252</v>
      </c>
      <c r="G24">
        <f>+C24-(C$7+F24*C$8)</f>
        <v>2.4919999996200204E-3</v>
      </c>
      <c r="I24">
        <f>+G24</f>
        <v>2.4919999996200204E-3</v>
      </c>
      <c r="O24">
        <f ca="1">+C$11+C$12*$F24</f>
        <v>2.4920198860929194E-3</v>
      </c>
      <c r="Q24" s="1">
        <f>+C24-15018.5</f>
        <v>41207.162600000003</v>
      </c>
    </row>
    <row r="25" spans="1:18" ht="12.95" customHeight="1" x14ac:dyDescent="0.2">
      <c r="C25" s="7"/>
      <c r="D25" s="7"/>
      <c r="Q25" s="1"/>
    </row>
    <row r="26" spans="1:18" ht="12.95" customHeight="1" x14ac:dyDescent="0.2">
      <c r="C26" s="7"/>
      <c r="D26" s="7"/>
      <c r="Q26" s="1"/>
    </row>
    <row r="27" spans="1:18" ht="12.95" customHeight="1" x14ac:dyDescent="0.2">
      <c r="C27" s="7"/>
      <c r="D27" s="7"/>
      <c r="Q27" s="1"/>
    </row>
    <row r="28" spans="1:18" ht="12.95" customHeight="1" x14ac:dyDescent="0.2">
      <c r="C28" s="7"/>
      <c r="D28" s="7"/>
      <c r="Q28" s="1"/>
    </row>
    <row r="29" spans="1:18" ht="12.95" customHeight="1" x14ac:dyDescent="0.2">
      <c r="C29" s="7"/>
      <c r="D29" s="7"/>
      <c r="Q29" s="1"/>
    </row>
    <row r="30" spans="1:18" ht="12.95" customHeight="1" x14ac:dyDescent="0.2">
      <c r="C30" s="7"/>
      <c r="D30" s="7"/>
      <c r="Q30" s="1"/>
    </row>
    <row r="31" spans="1:18" ht="12.95" customHeight="1" x14ac:dyDescent="0.2">
      <c r="C31" s="7"/>
      <c r="D31" s="7"/>
      <c r="Q31" s="1"/>
    </row>
    <row r="32" spans="1:18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ht="12.95" customHeight="1" x14ac:dyDescent="0.2">
      <c r="C36" s="7"/>
      <c r="D36" s="7"/>
    </row>
    <row r="37" spans="3:17" ht="12.95" customHeight="1" x14ac:dyDescent="0.2">
      <c r="C37" s="7"/>
      <c r="D37" s="7"/>
    </row>
    <row r="38" spans="3:17" ht="12.95" customHeight="1" x14ac:dyDescent="0.2">
      <c r="C38" s="7"/>
      <c r="D38" s="7"/>
    </row>
    <row r="39" spans="3:17" ht="12.95" customHeight="1" x14ac:dyDescent="0.2">
      <c r="C39" s="7"/>
      <c r="D39" s="7"/>
    </row>
    <row r="40" spans="3:17" ht="12.95" customHeight="1" x14ac:dyDescent="0.2">
      <c r="C40" s="7"/>
      <c r="D40" s="7"/>
    </row>
    <row r="41" spans="3:17" ht="12.95" customHeight="1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2024-03-02T06:56:48Z</dcterms:modified>
</cp:coreProperties>
</file>