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A7405B1-BB70-4E07-A4FE-FF4421D564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1" i="1"/>
  <c r="C12" i="1"/>
  <c r="C16" i="1" l="1"/>
  <c r="D18" i="1" s="1"/>
  <c r="O21" i="1"/>
  <c r="C15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<sst xmlns="http://schemas.openxmlformats.org/spreadsheetml/2006/main" count="56" uniqueCount="50">
  <si>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</si>
  <si>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</si>
  <si>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</si>
  <si>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</si>
  <si>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</si>
  <si>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</si>
  <si>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</si>
  <si>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</si>
  <si>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</si>
  <si>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</si>
  <si>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</si>
  <si>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</si>
  <si>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</si>
  <si>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</si>
  <si>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</si>
  <si>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</si>
  <si>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</si>
  <si>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</si>
  <si>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</si>
  <si>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</si>
  <si>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</si>
  <si>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</si>
  <si>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</si>
  <si>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</si>
  <si>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</si>
  <si>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</si>
  <si>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</si>
  <si>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</si>
  <si>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</si>
  <si>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</si>
  <si>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</si>
  <si>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</si>
  <si>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</si>
  <si>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</si>
  <si>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</si>
  <si>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</si>
  <si>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</si>
  <si>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</si>
  <si>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</si>
  <si>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</si>
  <si>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</si>
  <si>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V0968 Per  </t>
  </si>
  <si>
    <t>2017K</t>
  </si>
  <si>
    <t xml:space="preserve">EB        </t>
  </si>
  <si>
    <t>pr_6</t>
  </si>
  <si>
    <t xml:space="preserve">      </t>
  </si>
  <si>
    <t>GCVS</t>
  </si>
  <si>
    <t>V0968 Per   / GSC na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</si>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</sst>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 wrapText="1"/>
    </xf>
    <xf numFmtId="0" fontId="32" fillId="0" borderId="0" xfId="41" applyFont="1" applyAlignment="1">
      <alignment horizontal="center" vertical="center" wrapText="1"/>
    </xf>
    <xf numFmtId="0" fontId="32" fillId="0" borderId="0" xfId="41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V0968 Per-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F5-4BDF-991F-5BD9EBA2D1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F5-4BDF-991F-5BD9EBA2D1A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F5-4BDF-991F-5BD9EBA2D1A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-2.5659999955678359E-3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F5-4BDF-991F-5BD9EBA2D1A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F5-4BDF-991F-5BD9EBA2D1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F5-4BDF-991F-5BD9EBA2D1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F5-4BDF-991F-5BD9EBA2D1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-2.5659999955678359E-3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F5-4BDF-991F-5BD9EBA2D1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F5-4BDF-991F-5BD9EBA2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828448"/>
        <c:axId val="1"/>
      </c:scatterChart>
      <c:valAx>
        <c:axId val="88582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5828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153079-3C98-F6E0-3D1D-28BA7B5BB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5" t="s">
        <v>41</v>
      </c>
      <c r="G1" s="4" t="s">
        <v>42</v>
      </c>
      <c r="H1" s="6"/>
      <c r="I1" s="7" t="s">
        <v>13</v>
      </c>
      <c r="J1" s="8" t="s">
        <v>41</v>
      </c>
      <c r="K1" s="9">
        <v>1.5511999999999999</v>
      </c>
      <c r="L1" s="9">
        <v>54.420840000000005</v>
      </c>
      <c r="M1" s="10">
        <v>53651.512999999999</v>
      </c>
      <c r="N1" s="10">
        <v>0.623394</v>
      </c>
      <c r="O1" s="11" t="s">
        <v>43</v>
      </c>
      <c r="P1" s="11">
        <v>14.28</v>
      </c>
      <c r="Q1" s="11">
        <v>14.65</v>
      </c>
      <c r="R1" s="12" t="s">
        <v>44</v>
      </c>
      <c r="S1" s="13" t="s">
        <v>45</v>
      </c>
    </row>
    <row r="2" spans="1:19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53651.512999999999</v>
      </c>
      <c r="D4" s="19">
        <v>0.623394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4">
        <v>53651.512999999999</v>
      </c>
      <c r="D7" s="23" t="s">
        <v>46</v>
      </c>
    </row>
    <row r="8" spans="1:19" s="14" customFormat="1" ht="12.95" customHeight="1" x14ac:dyDescent="0.2">
      <c r="A8" s="14" t="s">
        <v>3</v>
      </c>
      <c r="C8" s="44">
        <v>0.623394</v>
      </c>
      <c r="D8" s="23" t="s">
        <v>46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0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-4.4325444732558918E-7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57260.338300000003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0.62339355674555263</v>
      </c>
      <c r="E16" s="31" t="s">
        <v>30</v>
      </c>
      <c r="F16" s="32">
        <f ca="1">NOW()+15018.5+$C$5/24</f>
        <v>60372.837452777778</v>
      </c>
    </row>
    <row r="17" spans="1:21" s="14" customFormat="1" ht="12.95" customHeight="1" thickBot="1" x14ac:dyDescent="0.25">
      <c r="A17" s="31" t="s">
        <v>27</v>
      </c>
      <c r="C17" s="14">
        <f>COUNT(C21:C2191)</f>
        <v>2</v>
      </c>
      <c r="E17" s="31" t="s">
        <v>35</v>
      </c>
      <c r="F17" s="33">
        <f ca="1">ROUND(2*(F16-$C$7)/$C$8,0)/2+F15</f>
        <v>10783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57260.338300000003</v>
      </c>
      <c r="D18" s="35">
        <f ca="1">+C16</f>
        <v>0.62339355674555263</v>
      </c>
      <c r="E18" s="31" t="s">
        <v>36</v>
      </c>
      <c r="F18" s="27">
        <f ca="1">ROUND(2*(F16-$C$15)/$C$16,0)/2+F15</f>
        <v>4994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45355.461555720627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46</v>
      </c>
      <c r="C21" s="22">
        <v>53651.512999999999</v>
      </c>
      <c r="D21" s="22" t="s">
        <v>13</v>
      </c>
      <c r="E21" s="14">
        <f>+(C21-C$7)/C$8</f>
        <v>0</v>
      </c>
      <c r="F21" s="14">
        <f>ROUND(2*E21,0)/2</f>
        <v>0</v>
      </c>
      <c r="G21" s="14">
        <f>+C21-(C$7+F21*C$8)</f>
        <v>0</v>
      </c>
      <c r="I21" s="14">
        <f>+G21</f>
        <v>0</v>
      </c>
      <c r="O21" s="14">
        <f ca="1">+C$11+C$12*$F21</f>
        <v>0</v>
      </c>
      <c r="Q21" s="40">
        <f>+C21-15018.5</f>
        <v>38633.012999999999</v>
      </c>
    </row>
    <row r="22" spans="1:21" s="14" customFormat="1" ht="12.95" customHeight="1" x14ac:dyDescent="0.2">
      <c r="A22" s="41" t="s">
        <v>48</v>
      </c>
      <c r="B22" s="42" t="s">
        <v>49</v>
      </c>
      <c r="C22" s="43">
        <v>57260.338300000003</v>
      </c>
      <c r="D22" s="43">
        <v>2E-3</v>
      </c>
      <c r="E22" s="14">
        <f>+(C22-C$7)/C$8</f>
        <v>5788.9958838230787</v>
      </c>
      <c r="F22" s="14">
        <f>ROUND(2*E22,0)/2</f>
        <v>5789</v>
      </c>
      <c r="G22" s="14">
        <f>+C22-(C$7+F22*C$8)</f>
        <v>-2.5659999955678359E-3</v>
      </c>
      <c r="K22" s="14">
        <f>+G22</f>
        <v>-2.5659999955678359E-3</v>
      </c>
      <c r="O22" s="14">
        <f ca="1">+C$11+C$12*$F22</f>
        <v>-2.5659999955678359E-3</v>
      </c>
      <c r="Q22" s="40">
        <f>+C22-15018.5</f>
        <v>42241.838300000003</v>
      </c>
    </row>
    <row r="23" spans="1:21" s="14" customFormat="1" ht="12.95" customHeight="1" x14ac:dyDescent="0.2">
      <c r="C23" s="22"/>
      <c r="D23" s="22"/>
      <c r="Q23" s="40"/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s="14" customFormat="1" ht="12.95" customHeight="1" x14ac:dyDescent="0.2">
      <c r="C26" s="22"/>
      <c r="D26" s="22"/>
      <c r="Q26" s="40"/>
    </row>
    <row r="27" spans="1:21" s="14" customFormat="1" ht="12.95" customHeight="1" x14ac:dyDescent="0.2">
      <c r="C27" s="22"/>
      <c r="D27" s="22"/>
      <c r="Q27" s="40"/>
    </row>
    <row r="28" spans="1:21" s="14" customFormat="1" ht="12.95" customHeight="1" x14ac:dyDescent="0.2">
      <c r="C28" s="22"/>
      <c r="D28" s="22"/>
      <c r="Q28" s="40"/>
    </row>
    <row r="29" spans="1:21" s="14" customFormat="1" ht="12.95" customHeight="1" x14ac:dyDescent="0.2">
      <c r="C29" s="22"/>
      <c r="D29" s="22"/>
      <c r="Q29" s="40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2024-03-03T07:05:55Z</dcterms:modified>
</cp:coreProperties>
</file>