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BD18B4C-18C7-4A6A-B1DC-E8368573E2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<sst xmlns="http://schemas.openxmlformats.org/spreadsheetml/2006/main" count="54" uniqueCount="49">
  <si>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</si>
  <si>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</si>
  <si>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</si>
  <si>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</si>
  <si>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</si>
  <si>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</si>
  <si>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</si>
  <si>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</si>
  <si>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</si>
  <si>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</si>
  <si>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</si>
  <si>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</si>
  <si>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</si>
  <si>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</si>
  <si>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</si>
  <si>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</si>
  <si>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</si>
  <si>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</si>
  <si>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</si>
  <si>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</si>
  <si>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</si>
  <si>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</si>
  <si>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</si>
  <si>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</si>
  <si>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</si>
  <si>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</si>
  <si>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</si>
  <si>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</si>
  <si>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</si>
  <si>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</si>
  <si>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</si>
  <si>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</si>
  <si>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</si>
  <si>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</si>
  <si>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</si>
  <si>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</si>
  <si>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</si>
  <si>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</si>
  <si>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</si>
  <si>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</si>
  <si>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</si>
  <si>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</si>
  <si>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</si>
  <si>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</si>
  <si>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V1070 Per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</si>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</sst>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V1070 Per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8.3100007032044232E-5</c:v>
                </c:pt>
                <c:pt idx="2">
                  <c:v>-2.0885999983875081E-3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3.3000816065129231E-4</c:v>
                </c:pt>
                <c:pt idx="1">
                  <c:v>-8.4307360880803888E-4</c:v>
                </c:pt>
                <c:pt idx="2">
                  <c:v>-1.4924345431987173E-3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58429.235699999997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0.77020869999999997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3.3000816065129231E-4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-1.3225273612844772E-6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59490.581796165454</v>
      </c>
      <c r="E15" s="31" t="s">
        <v>30</v>
      </c>
      <c r="F15" s="35">
        <f ca="1">NOW()+15018.5+$C$5/24</f>
        <v>60372.843727314816</v>
      </c>
    </row>
    <row r="16" spans="1:15" s="15" customFormat="1" ht="12.95" customHeight="1" x14ac:dyDescent="0.2">
      <c r="A16" s="19" t="s">
        <v>4</v>
      </c>
      <c r="C16" s="35">
        <f ca="1">+C8+C12</f>
        <v>0.77020737747263868</v>
      </c>
      <c r="E16" s="31" t="s">
        <v>35</v>
      </c>
      <c r="F16" s="36">
        <f ca="1">ROUND(2*(F15-$C$7)/$C$8,0)/2+F14</f>
        <v>2524.5</v>
      </c>
    </row>
    <row r="17" spans="1:21" s="15" customFormat="1" ht="12.95" customHeight="1" thickBot="1" x14ac:dyDescent="0.25">
      <c r="A17" s="31" t="s">
        <v>27</v>
      </c>
      <c r="C17" s="15">
        <f>COUNT(C21:C2191)</f>
        <v>3</v>
      </c>
      <c r="E17" s="31" t="s">
        <v>36</v>
      </c>
      <c r="F17" s="29">
        <f ca="1">ROUND(2*(F15-$C$15)/$C$16,0)/2+F14</f>
        <v>1146.5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59490.581796165454</v>
      </c>
      <c r="D18" s="38">
        <f ca="1">+C16</f>
        <v>0.77020737747263868</v>
      </c>
      <c r="E18" s="31" t="s">
        <v>31</v>
      </c>
      <c r="F18" s="39">
        <f ca="1">+$C$15+$C$16*F17-15018.5-$C$5/24</f>
        <v>45355.520387771168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C21" s="24">
        <v>58429.235699999997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3.3000816065129231E-4</v>
      </c>
      <c r="Q21" s="44">
        <f>+C21-15018.5</f>
        <v>43410.735699999997</v>
      </c>
    </row>
    <row r="22" spans="1:21" s="15" customFormat="1" ht="12.95" customHeight="1" x14ac:dyDescent="0.2">
      <c r="A22" s="13" t="s">
        <v>47</v>
      </c>
      <c r="B22" s="14" t="s">
        <v>48</v>
      </c>
      <c r="C22" s="47">
        <v>59112.410900000003</v>
      </c>
      <c r="D22" s="48">
        <v>5.0000000000000001E-4</v>
      </c>
      <c r="E22" s="15">
        <f t="shared" ref="E22:E23" si="0">+(C22-C$7)/C$8</f>
        <v>887.00010789284147</v>
      </c>
      <c r="F22" s="15">
        <f t="shared" ref="F22:F23" si="1">ROUND(2*E22,0)/2</f>
        <v>887</v>
      </c>
      <c r="G22" s="15">
        <f t="shared" ref="G22:G23" si="2">+C22-(C$7+F22*C$8)</f>
        <v>8.3100007032044232E-5</v>
      </c>
      <c r="K22" s="15">
        <f t="shared" ref="K22:K23" si="3">+G22</f>
        <v>8.3100007032044232E-5</v>
      </c>
      <c r="O22" s="15">
        <f t="shared" ref="O22:O23" ca="1" si="4">+C$11+C$12*$F22</f>
        <v>-8.4307360880803888E-4</v>
      </c>
      <c r="Q22" s="44">
        <f t="shared" ref="Q22:Q23" si="5">+C22-15018.5</f>
        <v>44093.910900000003</v>
      </c>
    </row>
    <row r="23" spans="1:21" s="15" customFormat="1" ht="12.95" customHeight="1" x14ac:dyDescent="0.2">
      <c r="A23" s="13" t="s">
        <v>47</v>
      </c>
      <c r="B23" s="14" t="s">
        <v>48</v>
      </c>
      <c r="C23" s="47">
        <v>59490.581200000001</v>
      </c>
      <c r="D23" s="48">
        <v>2.5000000000000001E-3</v>
      </c>
      <c r="E23" s="15">
        <f t="shared" si="0"/>
        <v>1377.9972882674567</v>
      </c>
      <c r="F23" s="15">
        <f t="shared" si="1"/>
        <v>1378</v>
      </c>
      <c r="G23" s="15">
        <f t="shared" si="2"/>
        <v>-2.0885999983875081E-3</v>
      </c>
      <c r="K23" s="15">
        <f t="shared" si="3"/>
        <v>-2.0885999983875081E-3</v>
      </c>
      <c r="O23" s="15">
        <f t="shared" ca="1" si="4"/>
        <v>-1.4924345431987173E-3</v>
      </c>
      <c r="Q23" s="44">
        <f t="shared" si="5"/>
        <v>44472.081200000001</v>
      </c>
    </row>
    <row r="24" spans="1:21" s="15" customFormat="1" ht="12.95" customHeight="1" x14ac:dyDescent="0.2">
      <c r="C24" s="24"/>
      <c r="D24" s="24"/>
      <c r="Q24" s="45"/>
    </row>
    <row r="25" spans="1:21" s="15" customFormat="1" ht="12.95" customHeight="1" x14ac:dyDescent="0.2">
      <c r="C25" s="24"/>
      <c r="D25" s="24"/>
      <c r="Q25" s="45"/>
    </row>
    <row r="26" spans="1:21" s="15" customFormat="1" ht="12.95" customHeight="1" x14ac:dyDescent="0.2">
      <c r="C26" s="24"/>
      <c r="D26" s="24"/>
      <c r="Q26" s="45"/>
    </row>
    <row r="27" spans="1:21" s="15" customFormat="1" ht="12.95" customHeight="1" x14ac:dyDescent="0.2">
      <c r="C27" s="24"/>
      <c r="D27" s="24"/>
      <c r="Q27" s="45"/>
    </row>
    <row r="28" spans="1:21" s="15" customFormat="1" ht="12.95" customHeight="1" x14ac:dyDescent="0.2">
      <c r="C28" s="24"/>
      <c r="D28" s="24"/>
      <c r="Q28" s="45"/>
    </row>
    <row r="29" spans="1:21" s="15" customFormat="1" ht="12.95" customHeight="1" x14ac:dyDescent="0.2">
      <c r="C29" s="24"/>
      <c r="D29" s="24"/>
      <c r="Q29" s="45"/>
    </row>
    <row r="30" spans="1:21" s="15" customFormat="1" ht="12.95" customHeight="1" x14ac:dyDescent="0.2">
      <c r="C30" s="24"/>
      <c r="D30" s="24"/>
      <c r="Q30" s="45"/>
    </row>
    <row r="31" spans="1:21" s="15" customFormat="1" ht="12.95" customHeight="1" x14ac:dyDescent="0.2">
      <c r="C31" s="24"/>
      <c r="D31" s="24"/>
      <c r="Q31" s="45"/>
    </row>
    <row r="32" spans="1:21" s="15" customFormat="1" ht="12.95" customHeight="1" x14ac:dyDescent="0.2">
      <c r="C32" s="24"/>
      <c r="D32" s="24"/>
      <c r="Q32" s="45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2024-03-03T07:14:58Z</dcterms:modified>
</cp:coreProperties>
</file>