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E6A79B3-2D14-4131-A692-A7AA968D635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C21" i="1"/>
  <c r="E21" i="1"/>
  <c r="F21" i="1"/>
  <c r="G21" i="1"/>
  <c r="H21" i="1"/>
  <c r="Q22" i="1"/>
  <c r="F11" i="1"/>
  <c r="A21" i="1"/>
  <c r="H20" i="1"/>
  <c r="G11" i="1"/>
  <c r="E14" i="1"/>
  <c r="E15" i="1" s="1"/>
  <c r="C17" i="1"/>
  <c r="Q21" i="1"/>
  <c r="C11" i="1"/>
  <c r="C12" i="1"/>
  <c r="C16" i="1" l="1"/>
  <c r="D18" i="1" s="1"/>
  <c r="O21" i="1"/>
  <c r="S21" i="1" s="1"/>
  <c r="O22" i="1"/>
  <c r="S22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<sst xmlns="http://schemas.openxmlformats.org/spreadsheetml/2006/main" count="54" uniqueCount="51">
  <si>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</si>
  <si>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</si>
  <si>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</si>
  <si>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</si>
  <si>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</si>
  <si>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</si>
  <si>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</si>
  <si>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</si>
  <si>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</si>
  <si>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</si>
  <si>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</si>
  <si>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</si>
  <si>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</si>
  <si>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</si>
  <si>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</si>
  <si>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</si>
  <si>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</si>
  <si>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</si>
  <si>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</si>
  <si>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</si>
  <si>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</si>
  <si>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</si>
  <si>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</si>
  <si>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</si>
  <si>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</si>
  <si>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</si>
  <si>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</si>
  <si>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</si>
  <si>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</si>
  <si>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</si>
  <si>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</si>
  <si>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</si>
  <si>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</si>
  <si>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</si>
  <si>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</si>
  <si>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</si>
  <si>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</si>
  <si>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</si>
  <si>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</si>
  <si>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</si>
  <si>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</si>
  <si>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</si>
  <si>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G1202-1193</t>
  </si>
  <si>
    <t>IBVS 6011</t>
  </si>
  <si>
    <t>II</t>
  </si>
  <si>
    <t>GSC 1202-1193</t>
  </si>
  <si>
    <t>G1202-1193_Psc.xls</t>
  </si>
  <si>
    <t>EC</t>
  </si>
  <si>
    <t>Psc</t>
  </si>
  <si>
    <t>VSX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</si>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</sst>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1202-1193 -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48-4440-91D6-EBCAF3D4F2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5.0561000083689578E-2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48-4440-91D6-EBCAF3D4F2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48-4440-91D6-EBCAF3D4F2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48-4440-91D6-EBCAF3D4F2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48-4440-91D6-EBCAF3D4F2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48-4440-91D6-EBCAF3D4F2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48-4440-91D6-EBCAF3D4F2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5.0561000083689578E-2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48-4440-91D6-EBCAF3D4F22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48-4440-91D6-EBCAF3D4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335008"/>
        <c:axId val="1"/>
      </c:scatterChart>
      <c:valAx>
        <c:axId val="738335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335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BF6274E-F15D-58A1-835F-640947FDF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  <c r="E1" t="s">
        <v>46</v>
      </c>
    </row>
    <row r="2" spans="1:7" ht="12.95" customHeight="1" x14ac:dyDescent="0.2">
      <c r="A2" t="s">
        <v>24</v>
      </c>
      <c r="B2" t="s">
        <v>47</v>
      </c>
      <c r="C2" s="31" t="s">
        <v>41</v>
      </c>
      <c r="D2" s="3" t="s">
        <v>48</v>
      </c>
      <c r="E2" s="32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5">
        <v>52625.632999999914</v>
      </c>
      <c r="D7" s="30" t="s">
        <v>49</v>
      </c>
    </row>
    <row r="8" spans="1:7" ht="12.95" customHeight="1" x14ac:dyDescent="0.2">
      <c r="A8" t="s">
        <v>3</v>
      </c>
      <c r="C8" s="35">
        <v>0.308087</v>
      </c>
      <c r="D8" s="30" t="s">
        <v>49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4.8630374226882349E-6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60373.714429629625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55828.864099999999</v>
      </c>
      <c r="D15" s="14" t="s">
        <v>38</v>
      </c>
      <c r="E15" s="15">
        <f ca="1">ROUND(2*(E14-$C$7)/$C$8,0)/2+E13</f>
        <v>25150</v>
      </c>
    </row>
    <row r="16" spans="1:7" ht="12.95" customHeight="1" x14ac:dyDescent="0.2">
      <c r="A16" s="16" t="s">
        <v>4</v>
      </c>
      <c r="B16" s="10"/>
      <c r="C16" s="17">
        <f ca="1">+C8+C12</f>
        <v>0.3080918630374227</v>
      </c>
      <c r="D16" s="14" t="s">
        <v>39</v>
      </c>
      <c r="E16" s="24">
        <f ca="1">ROUND(2*(E14-$C$15)/$C$16,0)/2+E13</f>
        <v>14752.5</v>
      </c>
    </row>
    <row r="17" spans="1:19" ht="12.95" customHeight="1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45355.885142792911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55828.864099999999</v>
      </c>
      <c r="D18" s="20">
        <f ca="1">+C16</f>
        <v>0.3080918630374227</v>
      </c>
      <c r="E18" s="21" t="s">
        <v>34</v>
      </c>
    </row>
    <row r="19" spans="1:19" ht="12.95" customHeight="1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50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52625.632999999914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37607.132999999914</v>
      </c>
      <c r="S21">
        <f ca="1">+(O21-G21)^2</f>
        <v>0</v>
      </c>
    </row>
    <row r="22" spans="1:19" ht="12.95" customHeight="1" x14ac:dyDescent="0.2">
      <c r="A22" s="33" t="s">
        <v>43</v>
      </c>
      <c r="B22" s="34" t="s">
        <v>44</v>
      </c>
      <c r="C22" s="33">
        <v>55828.864099999999</v>
      </c>
      <c r="D22" s="33">
        <v>6.9999999999999999E-4</v>
      </c>
      <c r="E22">
        <f>+(C22-C$7)/C$8</f>
        <v>10397.164112734665</v>
      </c>
      <c r="F22">
        <f>ROUND(2*E22,0)/2</f>
        <v>10397</v>
      </c>
      <c r="G22">
        <f>+C22-(C$7+F22*C$8)</f>
        <v>5.0561000083689578E-2</v>
      </c>
      <c r="I22">
        <f>+G22</f>
        <v>5.0561000083689578E-2</v>
      </c>
      <c r="O22">
        <f ca="1">+C$11+C$12*$F22</f>
        <v>5.0561000083689578E-2</v>
      </c>
      <c r="Q22" s="2">
        <f>+C22-15018.5</f>
        <v>40810.364099999999</v>
      </c>
      <c r="S22">
        <f ca="1">+(O22-G22)^2</f>
        <v>0</v>
      </c>
    </row>
    <row r="23" spans="1:19" ht="12.95" customHeight="1" x14ac:dyDescent="0.2">
      <c r="C23" s="8"/>
      <c r="D23" s="8"/>
      <c r="Q23" s="2"/>
    </row>
    <row r="24" spans="1:19" ht="12.95" customHeight="1" x14ac:dyDescent="0.2">
      <c r="C24" s="8"/>
      <c r="D24" s="8"/>
      <c r="Q24" s="2"/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2024-03-04T04:08:46Z</dcterms:modified>
</cp:coreProperties>
</file>