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003B4A-03E9-4927-BB11-4ED554759F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<sst xmlns="http://schemas.openxmlformats.org/spreadsheetml/2006/main" count="52" uniqueCount="47">
  <si>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</si>
  <si>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</si>
  <si>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</si>
  <si>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</si>
  <si>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</si>
  <si>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</si>
  <si>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</si>
  <si>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</si>
  <si>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</si>
  <si>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</si>
  <si>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</si>
  <si>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</si>
  <si>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</si>
  <si>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</si>
  <si>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</si>
  <si>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</si>
  <si>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</si>
  <si>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</si>
  <si>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</si>
  <si>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</si>
  <si>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</si>
  <si>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</si>
  <si>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</si>
  <si>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</si>
  <si>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</si>
  <si>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</si>
  <si>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</si>
  <si>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</si>
  <si>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</si>
  <si>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</si>
  <si>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</si>
  <si>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</si>
  <si>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</si>
  <si>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</si>
  <si>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</si>
  <si>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</si>
  <si>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</si>
  <si>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</si>
  <si>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</si>
  <si>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</si>
  <si>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AT Psc / na</t>
  </si>
  <si>
    <t>VSX</t>
  </si>
  <si>
    <t>not avail.</t>
  </si>
  <si>
    <t>OEJV 0147</t>
  </si>
  <si>
    <t>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</si>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</sst>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Psc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8C-466E-A998-A13762AB10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-1.1050000030081719E-3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8C-466E-A998-A13762AB10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8C-466E-A998-A13762AB10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8C-466E-A998-A13762AB10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8C-466E-A998-A13762AB10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8C-466E-A998-A13762AB10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8C-466E-A998-A13762AB10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-1.1050000030081719E-3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8C-466E-A998-A13762AB10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8C-466E-A998-A13762AB1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266816"/>
        <c:axId val="1"/>
      </c:scatterChart>
      <c:valAx>
        <c:axId val="83326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26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84A929-7A2E-2D9D-A45B-31AAADD39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ht="12.95" customHeight="1" x14ac:dyDescent="0.2">
      <c r="A2" t="s">
        <v>24</v>
      </c>
      <c r="B2" t="s">
        <v>45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30" t="s">
        <v>42</v>
      </c>
      <c r="D4" s="31" t="s">
        <v>42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44982.228000000003</v>
      </c>
      <c r="D7" s="29" t="s">
        <v>41</v>
      </c>
    </row>
    <row r="8" spans="1:7" ht="12.95" customHeight="1" x14ac:dyDescent="0.2">
      <c r="A8" t="s">
        <v>3</v>
      </c>
      <c r="C8" s="35">
        <v>3.7834850000000002</v>
      </c>
      <c r="D8" s="29" t="s">
        <v>41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-4.8190144047456252E-7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60373.717265509258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53657.758000000002</v>
      </c>
      <c r="D15" s="14" t="s">
        <v>38</v>
      </c>
      <c r="E15" s="15">
        <f ca="1">ROUND(2*(E14-$C$7)/$C$8,0)/2+E13</f>
        <v>4069</v>
      </c>
    </row>
    <row r="16" spans="1:7" ht="12.95" customHeight="1" x14ac:dyDescent="0.2">
      <c r="A16" s="16" t="s">
        <v>4</v>
      </c>
      <c r="B16" s="10"/>
      <c r="C16" s="17">
        <f ca="1">+C8+C12</f>
        <v>3.7834845180985597</v>
      </c>
      <c r="D16" s="14" t="s">
        <v>39</v>
      </c>
      <c r="E16" s="24">
        <f ca="1">ROUND(2*(E14-$C$15)/$C$16,0)/2+E13</f>
        <v>1776</v>
      </c>
    </row>
    <row r="17" spans="1:18" ht="12.95" customHeight="1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45359.122337476379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53657.758000000002</v>
      </c>
      <c r="D18" s="20">
        <f ca="1">+C16</f>
        <v>3.7834845180985597</v>
      </c>
      <c r="E18" s="21" t="s">
        <v>34</v>
      </c>
    </row>
    <row r="19" spans="1:18" ht="12.95" customHeight="1" thickTop="1" x14ac:dyDescent="0.2">
      <c r="A19" s="25" t="s">
        <v>35</v>
      </c>
      <c r="E19" s="26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ht="12.95" customHeight="1" x14ac:dyDescent="0.2">
      <c r="A21" s="28" t="s">
        <v>41</v>
      </c>
      <c r="C21" s="8">
        <v>44982.228000000003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29963.728000000003</v>
      </c>
    </row>
    <row r="22" spans="1:18" ht="12.95" customHeight="1" x14ac:dyDescent="0.2">
      <c r="A22" s="32" t="s">
        <v>43</v>
      </c>
      <c r="B22" s="33" t="s">
        <v>44</v>
      </c>
      <c r="C22" s="34">
        <v>53657.758000000002</v>
      </c>
      <c r="D22" s="34">
        <v>7.0000000000000001E-3</v>
      </c>
      <c r="E22">
        <f>+(C22-C$7)/C$8</f>
        <v>2292.9997079412233</v>
      </c>
      <c r="F22">
        <f>ROUND(2*E22,0)/2</f>
        <v>2293</v>
      </c>
      <c r="G22">
        <f>+C22-(C$7+F22*C$8)</f>
        <v>-1.1050000030081719E-3</v>
      </c>
      <c r="I22">
        <f>+G22</f>
        <v>-1.1050000030081719E-3</v>
      </c>
      <c r="O22">
        <f ca="1">+C$11+C$12*$F22</f>
        <v>-1.1050000030081719E-3</v>
      </c>
      <c r="Q22" s="2">
        <f>+C22-15018.5</f>
        <v>38639.258000000002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2024-03-04T04:12:51Z</dcterms:modified>
</cp:coreProperties>
</file>