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BACFC64-B81D-4603-A7B2-7BE0ECFB4067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<sst xmlns="http://schemas.openxmlformats.org/spreadsheetml/2006/main" count="56" uniqueCount="53">
  <si>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</si>
  <si>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</si>
  <si>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</si>
  <si>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</si>
  <si>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</si>
  <si>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</si>
  <si>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</si>
  <si>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</si>
  <si>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</si>
  <si>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</si>
  <si>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</si>
  <si>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</si>
  <si>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</si>
  <si>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</si>
  <si>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</si>
  <si>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</si>
  <si>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</si>
  <si>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</si>
  <si>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</si>
  <si>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</si>
  <si>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</si>
  <si>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</si>
  <si>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</si>
  <si>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</si>
  <si>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</si>
  <si>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</si>
  <si>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</si>
  <si>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</si>
  <si>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</si>
  <si>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</si>
  <si>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</si>
  <si>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</si>
  <si>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</si>
  <si>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</si>
  <si>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</si>
  <si>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</si>
  <si>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</si>
  <si>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</si>
  <si>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</si>
  <si>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</si>
  <si>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</si>
  <si>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</si>
  <si>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</si>
  <si>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</si>
  <si>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</si>
  <si>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</si>
  <si>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</si>
  <si>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16.793 (0.382)</t>
  </si>
  <si>
    <t>Mag r</t>
  </si>
  <si>
    <t>BAV102 Feb 2025</t>
  </si>
  <si>
    <t>I</t>
  </si>
  <si>
    <t>CSS J003947.5+091003 Psc</t>
  </si>
  <si>
    <t>VSX : Detail for CSS_J003947.5+091003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</si>
</sst>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18" fillId="0" borderId="0" xfId="0" applyNumberFormat="1" applyFont="1" applyAlignment="1" applyProtection="1">
      <alignment horizontal="left" vertical="center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J003947.5+091003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2.2892000000865664E-2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2.2892000000865664E-2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5941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J003947.5+091003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2.2892000000865664E-2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2.2892000000865664E-2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5941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61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95" customHeight="1" x14ac:dyDescent="0.2"/>
  <cols>
    <col min="1" max="1" width="15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58310.934300000001</v>
      </c>
      <c r="D7" s="13" t="s">
        <v>46</v>
      </c>
    </row>
    <row r="8" spans="1:15" ht="12.95" customHeight="1" x14ac:dyDescent="0.2">
      <c r="A8" s="20" t="s">
        <v>3</v>
      </c>
      <c r="C8" s="28">
        <v>0.38268799999999997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3.8532233632159002E-6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60838.750659259254</v>
      </c>
    </row>
    <row r="15" spans="1:15" ht="12.95" customHeight="1" x14ac:dyDescent="0.2">
      <c r="A15" s="17" t="s">
        <v>17</v>
      </c>
      <c r="C15" s="18">
        <f ca="1">(C7+C11)+(C8+C12)*INT(MAX(F21:F3533))</f>
        <v>60584.506600000001</v>
      </c>
      <c r="E15" s="37" t="s">
        <v>33</v>
      </c>
      <c r="F15" s="39">
        <f ca="1">ROUND(2*(F14-$C$7)/$C$8,0)/2+F13</f>
        <v>6606.5</v>
      </c>
    </row>
    <row r="16" spans="1:15" ht="12.95" customHeight="1" x14ac:dyDescent="0.2">
      <c r="A16" s="17" t="s">
        <v>4</v>
      </c>
      <c r="C16" s="18">
        <f ca="1">+C8+C12</f>
        <v>0.38269185322336319</v>
      </c>
      <c r="E16" s="37" t="s">
        <v>34</v>
      </c>
      <c r="F16" s="39">
        <f ca="1">ROUND(2*(F14-$C$15)/$C$16,0)/2+F13</f>
        <v>665.5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45821.083861653482</v>
      </c>
    </row>
    <row r="18" spans="1:21" ht="12.95" customHeight="1" thickTop="1" thickBot="1" x14ac:dyDescent="0.25">
      <c r="A18" s="17" t="s">
        <v>5</v>
      </c>
      <c r="C18" s="24">
        <f ca="1">+C15</f>
        <v>60584.506600000001</v>
      </c>
      <c r="D18" s="25">
        <f ca="1">+C16</f>
        <v>0.38269185322336319</v>
      </c>
      <c r="E18" s="42" t="s">
        <v>44</v>
      </c>
      <c r="F18" s="41">
        <f ca="1">+($C$15+$C$16*$F$16)-($C$16/2)-15018.5-$C$5/24</f>
        <v>45820.892515726868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58310.934300000001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43292.434300000001</v>
      </c>
    </row>
    <row r="22" spans="1:21" ht="12.95" customHeight="1" x14ac:dyDescent="0.2">
      <c r="A22" s="47" t="s">
        <v>49</v>
      </c>
      <c r="B22" s="45" t="s">
        <v>50</v>
      </c>
      <c r="C22" s="48">
        <v>60584.506600000001</v>
      </c>
      <c r="D22" s="46">
        <v>4.8999999999999998E-3</v>
      </c>
      <c r="E22" s="20">
        <f>+(C22-C$7)/C$8</f>
        <v>5941.0598189647962</v>
      </c>
      <c r="F22" s="20">
        <f>ROUND(2*E22,0)/2</f>
        <v>5941</v>
      </c>
      <c r="G22" s="20">
        <f>+C22-(C$7+F22*C$8)</f>
        <v>2.2892000000865664E-2</v>
      </c>
      <c r="K22" s="20">
        <f>+G22</f>
        <v>2.2892000000865664E-2</v>
      </c>
      <c r="O22" s="20">
        <f ca="1">+C$11+C$12*$F22</f>
        <v>2.2892000000865664E-2</v>
      </c>
      <c r="Q22" s="26">
        <f>+C22-15018.5</f>
        <v>45566.006600000001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61107" xr:uid="{A3362304-A585-4FA7-8905-FA2F924C34AA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2025-06-12T06:00:57Z</dcterms:modified>
</cp:coreProperties>
</file>