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C72F566-FCE8-4A84-BC81-286EF453BF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<sst xmlns="http://schemas.openxmlformats.org/spreadsheetml/2006/main" count="47" uniqueCount="44">
  <si>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</si>
  <si>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</si>
  <si>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</si>
  <si>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</si>
  <si>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</si>
  <si>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</si>
  <si>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</si>
  <si>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</si>
  <si>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</si>
  <si>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</si>
  <si>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</si>
  <si>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</si>
  <si>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</si>
  <si>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</si>
  <si>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</si>
  <si>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</si>
  <si>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</si>
  <si>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</si>
  <si>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</si>
  <si>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</si>
  <si>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</si>
  <si>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</si>
  <si>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</si>
  <si>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</si>
  <si>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</si>
  <si>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</si>
  <si>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</si>
  <si>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</si>
  <si>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</si>
  <si>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</si>
  <si>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</si>
  <si>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</si>
  <si>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</si>
  <si>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</si>
  <si>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</si>
  <si>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</si>
  <si>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</si>
  <si>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G7659-3283 _Pup.xls</t>
  </si>
  <si>
    <t>EA</t>
  </si>
  <si>
    <t>IBVS 5557 Eph.</t>
  </si>
  <si>
    <t>IBVS 5557</t>
  </si>
  <si>
    <t>Pup</t>
  </si>
  <si>
    <t xml:space="preserve">V0626 Pup / GSC 7659-3283 / NSV 17723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</si>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</sst>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V0626 Pup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A-411C-9C06-6B04AA454C1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A-411C-9C06-6B04AA454C1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A-411C-9C06-6B04AA454C1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A-411C-9C06-6B04AA454C1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A-411C-9C06-6B04AA454C1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A-411C-9C06-6B04AA454C1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A-411C-9C06-6B04AA454C1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A-411C-9C06-6B04AA454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5464"/>
        <c:axId val="1"/>
      </c:scatterChart>
      <c:valAx>
        <c:axId val="928715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5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5CB581-E967-176E-6A4D-43C65133B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5" customFormat="1" ht="20.25" x14ac:dyDescent="0.2">
      <c r="A1" s="29" t="s">
        <v>42</v>
      </c>
      <c r="E1" s="3"/>
      <c r="F1" s="3" t="s">
        <v>37</v>
      </c>
      <c r="G1" s="4" t="s">
        <v>38</v>
      </c>
      <c r="H1" s="3" t="s">
        <v>39</v>
      </c>
      <c r="I1" s="4">
        <v>47913.248</v>
      </c>
      <c r="J1" s="4">
        <v>1.425902</v>
      </c>
      <c r="K1" s="4" t="s">
        <v>40</v>
      </c>
      <c r="L1" s="4" t="s">
        <v>41</v>
      </c>
    </row>
    <row r="2" spans="1:12" s="5" customFormat="1" ht="12.95" customHeight="1" x14ac:dyDescent="0.2">
      <c r="A2" s="5" t="s">
        <v>23</v>
      </c>
      <c r="B2" s="5" t="s">
        <v>38</v>
      </c>
      <c r="C2" s="6"/>
    </row>
    <row r="3" spans="1:12" s="5" customFormat="1" ht="12.95" customHeight="1" thickBot="1" x14ac:dyDescent="0.25"/>
    <row r="4" spans="1:12" s="5" customFormat="1" ht="12.95" customHeight="1" thickTop="1" thickBot="1" x14ac:dyDescent="0.25">
      <c r="A4" s="7" t="s">
        <v>39</v>
      </c>
      <c r="C4" s="8">
        <v>47913.248</v>
      </c>
      <c r="D4" s="9">
        <v>1.425902</v>
      </c>
    </row>
    <row r="5" spans="1:12" s="5" customFormat="1" ht="12.95" customHeight="1" x14ac:dyDescent="0.2"/>
    <row r="6" spans="1:12" s="5" customFormat="1" ht="12.95" customHeight="1" x14ac:dyDescent="0.2">
      <c r="A6" s="10" t="s">
        <v>0</v>
      </c>
    </row>
    <row r="7" spans="1:12" s="5" customFormat="1" ht="12.95" customHeight="1" x14ac:dyDescent="0.2">
      <c r="A7" s="5" t="s">
        <v>1</v>
      </c>
      <c r="C7" s="5">
        <f>+C4</f>
        <v>47913.248</v>
      </c>
    </row>
    <row r="8" spans="1:12" s="5" customFormat="1" ht="12.95" customHeight="1" x14ac:dyDescent="0.2">
      <c r="A8" s="5" t="s">
        <v>2</v>
      </c>
      <c r="C8" s="5">
        <f>+D4</f>
        <v>1.425902</v>
      </c>
    </row>
    <row r="9" spans="1:12" s="5" customFormat="1" ht="12.95" customHeight="1" x14ac:dyDescent="0.2">
      <c r="A9" s="7" t="s">
        <v>30</v>
      </c>
      <c r="C9" s="11">
        <v>-9.5</v>
      </c>
      <c r="D9" s="5" t="s">
        <v>31</v>
      </c>
    </row>
    <row r="10" spans="1:12" s="5" customFormat="1" ht="12.95" customHeight="1" thickBot="1" x14ac:dyDescent="0.25">
      <c r="C10" s="12" t="s">
        <v>19</v>
      </c>
      <c r="D10" s="12" t="s">
        <v>20</v>
      </c>
    </row>
    <row r="11" spans="1:12" s="5" customFormat="1" ht="12.95" customHeight="1" x14ac:dyDescent="0.2">
      <c r="A11" s="5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5" customFormat="1" ht="12.95" customHeight="1" x14ac:dyDescent="0.2">
      <c r="A12" s="5" t="s">
        <v>15</v>
      </c>
      <c r="C12" s="13" t="e">
        <f ca="1">SLOPE(INDIRECT($G$11):G992,INDIRECT($F$11):F992)</f>
        <v>#DIV/0!</v>
      </c>
      <c r="D12" s="14"/>
    </row>
    <row r="13" spans="1:12" s="5" customFormat="1" ht="12.95" customHeight="1" x14ac:dyDescent="0.2">
      <c r="A13" s="5" t="s">
        <v>18</v>
      </c>
      <c r="C13" s="14" t="s">
        <v>12</v>
      </c>
      <c r="D13" s="14"/>
    </row>
    <row r="14" spans="1:12" s="5" customFormat="1" ht="12.95" customHeight="1" x14ac:dyDescent="0.2"/>
    <row r="15" spans="1:12" s="5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60373.5</v>
      </c>
    </row>
    <row r="16" spans="1:12" s="5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5" customFormat="1" ht="12.95" customHeight="1" thickBot="1" x14ac:dyDescent="0.25">
      <c r="A17" s="18" t="s">
        <v>29</v>
      </c>
      <c r="C17" s="5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5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5" customFormat="1" ht="12.95" customHeight="1" thickTop="1" x14ac:dyDescent="0.2">
      <c r="A19" s="3" t="s">
        <v>36</v>
      </c>
      <c r="E19" s="25">
        <v>21</v>
      </c>
    </row>
    <row r="20" spans="1:18" s="5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13</v>
      </c>
    </row>
    <row r="21" spans="1:18" s="5" customFormat="1" ht="12.95" customHeight="1" x14ac:dyDescent="0.2">
      <c r="A21" s="5" t="str">
        <f>$K$1</f>
        <v>IBVS 5557</v>
      </c>
      <c r="C21" s="6">
        <f>+$C$4</f>
        <v>47913.248</v>
      </c>
      <c r="D21" s="6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 t="e">
        <f ca="1">+C$11+C$12*$F21</f>
        <v>#DIV/0!</v>
      </c>
      <c r="Q21" s="28">
        <f>+C21-15018.5</f>
        <v>32894.748</v>
      </c>
    </row>
    <row r="22" spans="1:18" s="5" customFormat="1" ht="12.95" customHeight="1" x14ac:dyDescent="0.2">
      <c r="C22" s="6"/>
      <c r="D22" s="6"/>
      <c r="Q22" s="28"/>
      <c r="R22" s="5" t="str">
        <f>IF(ABS(C22-C21)&lt;0.00001,1,"")</f>
        <v/>
      </c>
    </row>
    <row r="23" spans="1:18" s="5" customFormat="1" ht="12.95" customHeight="1" x14ac:dyDescent="0.2">
      <c r="C23" s="6"/>
      <c r="D23" s="6"/>
      <c r="Q23" s="28"/>
    </row>
    <row r="24" spans="1:18" s="5" customFormat="1" ht="12.95" customHeight="1" x14ac:dyDescent="0.2">
      <c r="Q24" s="28"/>
    </row>
    <row r="25" spans="1:18" s="5" customFormat="1" ht="12.95" customHeight="1" x14ac:dyDescent="0.2">
      <c r="C25" s="6"/>
      <c r="D25" s="6"/>
      <c r="Q25" s="28"/>
    </row>
    <row r="26" spans="1:18" s="5" customFormat="1" ht="12.95" customHeight="1" x14ac:dyDescent="0.2">
      <c r="C26" s="6"/>
      <c r="D26" s="6"/>
      <c r="Q26" s="28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2024-03-04T06:38:43Z</dcterms:modified>
</cp:coreProperties>
</file>