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C08F6BC-E645-4261-A132-1D3E334E1C5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3" i="1" l="1"/>
  <c r="F14" i="1" s="1"/>
  <c r="F15" i="1" s="1"/>
  <c r="C17" i="1"/>
  <c r="E28" i="1"/>
  <c r="F28" i="1"/>
  <c r="E37" i="1"/>
  <c r="F37" i="1"/>
  <c r="E45" i="1"/>
  <c r="F45" i="1"/>
  <c r="E53" i="1"/>
  <c r="F53" i="1"/>
  <c r="E61" i="1"/>
  <c r="F61" i="1"/>
  <c r="E62" i="1"/>
  <c r="F62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C7" i="1"/>
  <c r="E23" i="1"/>
  <c r="F23" i="1"/>
  <c r="C8" i="1"/>
  <c r="E33" i="1"/>
  <c r="F33" i="1"/>
  <c r="Q33" i="1"/>
  <c r="E58" i="1"/>
  <c r="F58" i="1"/>
  <c r="E50" i="1"/>
  <c r="F50" i="1"/>
  <c r="E42" i="1"/>
  <c r="F42" i="1"/>
  <c r="E34" i="1"/>
  <c r="F34" i="1"/>
  <c r="E25" i="1"/>
  <c r="F25" i="1"/>
  <c r="E63" i="1"/>
  <c r="F63" i="1"/>
  <c r="G63" i="1"/>
  <c r="I63" i="1"/>
  <c r="G49" i="1"/>
  <c r="I49" i="1"/>
  <c r="E47" i="1"/>
  <c r="F47" i="1"/>
  <c r="G47" i="1"/>
  <c r="I47" i="1"/>
  <c r="G41" i="1"/>
  <c r="I41" i="1"/>
  <c r="E39" i="1"/>
  <c r="F39" i="1"/>
  <c r="G39" i="1"/>
  <c r="I39" i="1"/>
  <c r="G32" i="1"/>
  <c r="I32" i="1"/>
  <c r="E30" i="1"/>
  <c r="F30" i="1"/>
  <c r="G30" i="1"/>
  <c r="I30" i="1"/>
  <c r="G24" i="1"/>
  <c r="I24" i="1"/>
  <c r="E22" i="1"/>
  <c r="F22" i="1"/>
  <c r="G22" i="1"/>
  <c r="I22" i="1"/>
  <c r="G62" i="1"/>
  <c r="I62" i="1"/>
  <c r="E60" i="1"/>
  <c r="F60" i="1"/>
  <c r="G60" i="1"/>
  <c r="I60" i="1"/>
  <c r="G54" i="1"/>
  <c r="I54" i="1"/>
  <c r="E52" i="1"/>
  <c r="F52" i="1"/>
  <c r="G52" i="1"/>
  <c r="I52" i="1"/>
  <c r="G46" i="1"/>
  <c r="I46" i="1"/>
  <c r="E44" i="1"/>
  <c r="F44" i="1"/>
  <c r="G44" i="1"/>
  <c r="I44" i="1"/>
  <c r="G38" i="1"/>
  <c r="I38" i="1"/>
  <c r="E36" i="1"/>
  <c r="F36" i="1"/>
  <c r="G36" i="1"/>
  <c r="I36" i="1"/>
  <c r="G29" i="1"/>
  <c r="I29" i="1"/>
  <c r="E27" i="1"/>
  <c r="F27" i="1"/>
  <c r="G27" i="1"/>
  <c r="I27" i="1"/>
  <c r="E55" i="1"/>
  <c r="F55" i="1"/>
  <c r="G55" i="1"/>
  <c r="I55" i="1"/>
  <c r="E65" i="1"/>
  <c r="F65" i="1"/>
  <c r="G65" i="1"/>
  <c r="I65" i="1"/>
  <c r="E57" i="1"/>
  <c r="F57" i="1"/>
  <c r="G57" i="1"/>
  <c r="I57" i="1"/>
  <c r="E49" i="1"/>
  <c r="F49" i="1"/>
  <c r="E41" i="1"/>
  <c r="F41" i="1"/>
  <c r="E32" i="1"/>
  <c r="F32" i="1"/>
  <c r="E24" i="1"/>
  <c r="F24" i="1"/>
  <c r="G21" i="1"/>
  <c r="G56" i="1"/>
  <c r="I56" i="1"/>
  <c r="E54" i="1"/>
  <c r="F54" i="1"/>
  <c r="G48" i="1"/>
  <c r="I48" i="1"/>
  <c r="E46" i="1"/>
  <c r="F46" i="1"/>
  <c r="G40" i="1"/>
  <c r="I40" i="1"/>
  <c r="E38" i="1"/>
  <c r="F38" i="1"/>
  <c r="E29" i="1"/>
  <c r="F29" i="1"/>
  <c r="G33" i="1"/>
  <c r="H33" i="1"/>
  <c r="G61" i="1"/>
  <c r="I61" i="1"/>
  <c r="E59" i="1"/>
  <c r="F59" i="1"/>
  <c r="G59" i="1"/>
  <c r="I59" i="1"/>
  <c r="G53" i="1"/>
  <c r="I53" i="1"/>
  <c r="E51" i="1"/>
  <c r="F51" i="1"/>
  <c r="G51" i="1"/>
  <c r="I51" i="1"/>
  <c r="G45" i="1"/>
  <c r="I45" i="1"/>
  <c r="E43" i="1"/>
  <c r="F43" i="1"/>
  <c r="G43" i="1"/>
  <c r="I43" i="1"/>
  <c r="G37" i="1"/>
  <c r="I37" i="1"/>
  <c r="E35" i="1"/>
  <c r="F35" i="1"/>
  <c r="G35" i="1"/>
  <c r="I35" i="1"/>
  <c r="G28" i="1"/>
  <c r="I28" i="1"/>
  <c r="E26" i="1"/>
  <c r="F26" i="1"/>
  <c r="G26" i="1"/>
  <c r="I26" i="1"/>
  <c r="E21" i="1"/>
  <c r="F21" i="1"/>
  <c r="G23" i="1"/>
  <c r="I23" i="1"/>
  <c r="E64" i="1"/>
  <c r="F64" i="1"/>
  <c r="G64" i="1"/>
  <c r="I64" i="1"/>
  <c r="G58" i="1"/>
  <c r="I58" i="1"/>
  <c r="E56" i="1"/>
  <c r="F56" i="1"/>
  <c r="G50" i="1"/>
  <c r="I50" i="1"/>
  <c r="E48" i="1"/>
  <c r="F48" i="1"/>
  <c r="G42" i="1"/>
  <c r="I42" i="1"/>
  <c r="E40" i="1"/>
  <c r="F40" i="1"/>
  <c r="G34" i="1"/>
  <c r="I34" i="1"/>
  <c r="E31" i="1"/>
  <c r="F31" i="1"/>
  <c r="G31" i="1"/>
  <c r="I31" i="1"/>
  <c r="G25" i="1"/>
  <c r="I25" i="1"/>
  <c r="C12" i="1"/>
  <c r="C16" i="1"/>
  <c r="D18" i="1"/>
  <c r="C11" i="1"/>
  <c r="I21" i="1"/>
  <c r="O27" i="1"/>
  <c r="O36" i="1"/>
  <c r="O44" i="1"/>
  <c r="O52" i="1"/>
  <c r="O60" i="1"/>
  <c r="O21" i="1"/>
  <c r="O38" i="1"/>
  <c r="O46" i="1"/>
  <c r="O62" i="1"/>
  <c r="O35" i="1"/>
  <c r="O28" i="1"/>
  <c r="O37" i="1"/>
  <c r="O45" i="1"/>
  <c r="O53" i="1"/>
  <c r="O61" i="1"/>
  <c r="O29" i="1"/>
  <c r="O54" i="1"/>
  <c r="O22" i="1"/>
  <c r="O30" i="1"/>
  <c r="O39" i="1"/>
  <c r="O47" i="1"/>
  <c r="O55" i="1"/>
  <c r="O63" i="1"/>
  <c r="O23" i="1"/>
  <c r="O31" i="1"/>
  <c r="O48" i="1"/>
  <c r="O64" i="1"/>
  <c r="O24" i="1"/>
  <c r="O41" i="1"/>
  <c r="O65" i="1"/>
  <c r="O43" i="1"/>
  <c r="O40" i="1"/>
  <c r="O56" i="1"/>
  <c r="O49" i="1"/>
  <c r="O26" i="1"/>
  <c r="O32" i="1"/>
  <c r="O57" i="1"/>
  <c r="O51" i="1"/>
  <c r="O25" i="1"/>
  <c r="O34" i="1"/>
  <c r="O42" i="1"/>
  <c r="O50" i="1"/>
  <c r="O58" i="1"/>
  <c r="O33" i="1"/>
  <c r="O59" i="1"/>
  <c r="C15" i="1"/>
  <c r="C18" i="1"/>
</calcChain>
</file>

<file path=xl/sharedStrings.xml><?xml version="1.0" encoding="utf-8"?>
<sst xmlns="http://schemas.openxmlformats.org/spreadsheetml/2006/main" count="133" uniqueCount="46">
  <si>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</si>
  <si>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</si>
  <si>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</si>
  <si>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</si>
  <si>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</si>
  <si>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</si>
  <si>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</si>
  <si>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</si>
  <si>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</si>
  <si>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</si>
  <si>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</si>
  <si>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</si>
  <si>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</si>
  <si>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</si>
  <si>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</si>
  <si>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</si>
  <si>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</si>
  <si>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</si>
  <si>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</si>
  <si>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</si>
  <si>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</si>
  <si>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</si>
  <si>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</si>
  <si>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</si>
  <si>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</si>
  <si>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</si>
  <si>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</si>
  <si>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</si>
  <si>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4643</t>
  </si>
  <si>
    <t>I</t>
  </si>
  <si>
    <t>II</t>
  </si>
  <si>
    <t>Is this an eclipsing binary??</t>
  </si>
  <si>
    <t>The light curves in IBVS 4643 suggest a pulsating variable.</t>
  </si>
  <si>
    <t># of data points:</t>
  </si>
  <si>
    <t>EW/KW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</si>
  <si>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</si>
  <si>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</si>
  <si>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</si>
  <si>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</si>
  <si>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</si>
  <si>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</si>
  <si>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V0842 Sco / GSC 07898-01918</t>
  </si>
  <si>
    <t>vis?</t>
  </si>
  <si>
    <t>PE</t>
  </si>
  <si>
    <t>CCD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</si>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</sst>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V0842 Sco - O-C Diagr.</a:t>
            </a:r>
          </a:p>
        </c:rich>
      </c:tx>
      <c:layout>
        <c:manualLayout>
          <c:xMode val="edge"/>
          <c:yMode val="edge"/>
          <c:x val="0.365105347292008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69252958613219"/>
          <c:w val="0.8093705899846258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-2888</c:v>
                </c:pt>
                <c:pt idx="1">
                  <c:v>-2888</c:v>
                </c:pt>
                <c:pt idx="2">
                  <c:v>-2850</c:v>
                </c:pt>
                <c:pt idx="3">
                  <c:v>-2844</c:v>
                </c:pt>
                <c:pt idx="4">
                  <c:v>-2175.5</c:v>
                </c:pt>
                <c:pt idx="5">
                  <c:v>-2175.5</c:v>
                </c:pt>
                <c:pt idx="6">
                  <c:v>-2037.5</c:v>
                </c:pt>
                <c:pt idx="7">
                  <c:v>-1901</c:v>
                </c:pt>
                <c:pt idx="8">
                  <c:v>-1357</c:v>
                </c:pt>
                <c:pt idx="9">
                  <c:v>-1353</c:v>
                </c:pt>
                <c:pt idx="10">
                  <c:v>-1323</c:v>
                </c:pt>
                <c:pt idx="11">
                  <c:v>-1323</c:v>
                </c:pt>
                <c:pt idx="12">
                  <c:v>0</c:v>
                </c:pt>
                <c:pt idx="13">
                  <c:v>0</c:v>
                </c:pt>
                <c:pt idx="14">
                  <c:v>108</c:v>
                </c:pt>
                <c:pt idx="15">
                  <c:v>108</c:v>
                </c:pt>
                <c:pt idx="16">
                  <c:v>110</c:v>
                </c:pt>
                <c:pt idx="17">
                  <c:v>118</c:v>
                </c:pt>
                <c:pt idx="18">
                  <c:v>118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176</c:v>
                </c:pt>
                <c:pt idx="23">
                  <c:v>184.5</c:v>
                </c:pt>
                <c:pt idx="24">
                  <c:v>276.5</c:v>
                </c:pt>
                <c:pt idx="25">
                  <c:v>276.5</c:v>
                </c:pt>
                <c:pt idx="26">
                  <c:v>872.5</c:v>
                </c:pt>
                <c:pt idx="27">
                  <c:v>874.5</c:v>
                </c:pt>
                <c:pt idx="28">
                  <c:v>876.5</c:v>
                </c:pt>
                <c:pt idx="29">
                  <c:v>880.5</c:v>
                </c:pt>
                <c:pt idx="30">
                  <c:v>4371</c:v>
                </c:pt>
                <c:pt idx="31">
                  <c:v>4371</c:v>
                </c:pt>
                <c:pt idx="32">
                  <c:v>4371</c:v>
                </c:pt>
                <c:pt idx="33">
                  <c:v>28074.5</c:v>
                </c:pt>
                <c:pt idx="34">
                  <c:v>28074.5</c:v>
                </c:pt>
                <c:pt idx="35">
                  <c:v>28074.5</c:v>
                </c:pt>
                <c:pt idx="36">
                  <c:v>28094.5</c:v>
                </c:pt>
                <c:pt idx="37">
                  <c:v>28094.5</c:v>
                </c:pt>
                <c:pt idx="38">
                  <c:v>28094.5</c:v>
                </c:pt>
                <c:pt idx="39">
                  <c:v>37557</c:v>
                </c:pt>
                <c:pt idx="40">
                  <c:v>37557</c:v>
                </c:pt>
                <c:pt idx="41">
                  <c:v>37557</c:v>
                </c:pt>
                <c:pt idx="42">
                  <c:v>37561</c:v>
                </c:pt>
                <c:pt idx="43">
                  <c:v>37561</c:v>
                </c:pt>
                <c:pt idx="44">
                  <c:v>37561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7A-4A4F-94C6-BD56029E9D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1.4999999999999999E-2</c:v>
                  </c:pt>
                  <c:pt idx="1">
                    <c:v>1.4999999999999999E-2</c:v>
                  </c:pt>
                  <c:pt idx="2">
                    <c:v>1.4999999999999999E-2</c:v>
                  </c:pt>
                  <c:pt idx="3">
                    <c:v>1.4999999999999999E-2</c:v>
                  </c:pt>
                  <c:pt idx="4">
                    <c:v>1.4999999999999999E-2</c:v>
                  </c:pt>
                  <c:pt idx="5">
                    <c:v>1.4999999999999999E-2</c:v>
                  </c:pt>
                  <c:pt idx="6">
                    <c:v>1.4999999999999999E-2</c:v>
                  </c:pt>
                  <c:pt idx="7">
                    <c:v>1.4999999999999999E-2</c:v>
                  </c:pt>
                  <c:pt idx="8">
                    <c:v>1.4999999999999999E-2</c:v>
                  </c:pt>
                  <c:pt idx="9">
                    <c:v>1.4999999999999999E-2</c:v>
                  </c:pt>
                  <c:pt idx="10">
                    <c:v>1.4999999999999999E-2</c:v>
                  </c:pt>
                  <c:pt idx="11">
                    <c:v>1.4999999999999999E-2</c:v>
                  </c:pt>
                  <c:pt idx="12">
                    <c:v>0</c:v>
                  </c:pt>
                  <c:pt idx="13">
                    <c:v>1.4999999999999999E-2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1.4999999999999999E-2</c:v>
                  </c:pt>
                  <c:pt idx="17">
                    <c:v>1.4999999999999999E-2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1.4999999999999999E-2</c:v>
                  </c:pt>
                  <c:pt idx="22">
                    <c:v>1.4999999999999999E-2</c:v>
                  </c:pt>
                  <c:pt idx="23">
                    <c:v>1.4999999999999999E-2</c:v>
                  </c:pt>
                  <c:pt idx="24">
                    <c:v>1.4999999999999999E-2</c:v>
                  </c:pt>
                  <c:pt idx="25">
                    <c:v>1.4999999999999999E-2</c:v>
                  </c:pt>
                  <c:pt idx="26">
                    <c:v>1.4999999999999999E-2</c:v>
                  </c:pt>
                  <c:pt idx="27">
                    <c:v>1.4999999999999999E-2</c:v>
                  </c:pt>
                  <c:pt idx="28">
                    <c:v>1.4999999999999999E-2</c:v>
                  </c:pt>
                  <c:pt idx="29">
                    <c:v>1.4999999999999999E-2</c:v>
                  </c:pt>
                  <c:pt idx="30">
                    <c:v>1.4999999999999999E-2</c:v>
                  </c:pt>
                  <c:pt idx="31">
                    <c:v>1.4999999999999999E-2</c:v>
                  </c:pt>
                  <c:pt idx="32">
                    <c:v>1.4999999999999999E-2</c:v>
                  </c:pt>
                  <c:pt idx="33">
                    <c:v>1.4E-3</c:v>
                  </c:pt>
                  <c:pt idx="34">
                    <c:v>1.1000000000000001E-3</c:v>
                  </c:pt>
                  <c:pt idx="35">
                    <c:v>1.8E-3</c:v>
                  </c:pt>
                  <c:pt idx="36">
                    <c:v>1E-3</c:v>
                  </c:pt>
                  <c:pt idx="37">
                    <c:v>1.9E-3</c:v>
                  </c:pt>
                  <c:pt idx="38">
                    <c:v>1.1999999999999999E-3</c:v>
                  </c:pt>
                  <c:pt idx="39">
                    <c:v>1.4E-3</c:v>
                  </c:pt>
                  <c:pt idx="40">
                    <c:v>8.9999999999999998E-4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1.2999999999999999E-3</c:v>
                  </c:pt>
                  <c:pt idx="4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1.4999999999999999E-2</c:v>
                  </c:pt>
                  <c:pt idx="1">
                    <c:v>1.4999999999999999E-2</c:v>
                  </c:pt>
                  <c:pt idx="2">
                    <c:v>1.4999999999999999E-2</c:v>
                  </c:pt>
                  <c:pt idx="3">
                    <c:v>1.4999999999999999E-2</c:v>
                  </c:pt>
                  <c:pt idx="4">
                    <c:v>1.4999999999999999E-2</c:v>
                  </c:pt>
                  <c:pt idx="5">
                    <c:v>1.4999999999999999E-2</c:v>
                  </c:pt>
                  <c:pt idx="6">
                    <c:v>1.4999999999999999E-2</c:v>
                  </c:pt>
                  <c:pt idx="7">
                    <c:v>1.4999999999999999E-2</c:v>
                  </c:pt>
                  <c:pt idx="8">
                    <c:v>1.4999999999999999E-2</c:v>
                  </c:pt>
                  <c:pt idx="9">
                    <c:v>1.4999999999999999E-2</c:v>
                  </c:pt>
                  <c:pt idx="10">
                    <c:v>1.4999999999999999E-2</c:v>
                  </c:pt>
                  <c:pt idx="11">
                    <c:v>1.4999999999999999E-2</c:v>
                  </c:pt>
                  <c:pt idx="12">
                    <c:v>0</c:v>
                  </c:pt>
                  <c:pt idx="13">
                    <c:v>1.4999999999999999E-2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1.4999999999999999E-2</c:v>
                  </c:pt>
                  <c:pt idx="17">
                    <c:v>1.4999999999999999E-2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1.4999999999999999E-2</c:v>
                  </c:pt>
                  <c:pt idx="22">
                    <c:v>1.4999999999999999E-2</c:v>
                  </c:pt>
                  <c:pt idx="23">
                    <c:v>1.4999999999999999E-2</c:v>
                  </c:pt>
                  <c:pt idx="24">
                    <c:v>1.4999999999999999E-2</c:v>
                  </c:pt>
                  <c:pt idx="25">
                    <c:v>1.4999999999999999E-2</c:v>
                  </c:pt>
                  <c:pt idx="26">
                    <c:v>1.4999999999999999E-2</c:v>
                  </c:pt>
                  <c:pt idx="27">
                    <c:v>1.4999999999999999E-2</c:v>
                  </c:pt>
                  <c:pt idx="28">
                    <c:v>1.4999999999999999E-2</c:v>
                  </c:pt>
                  <c:pt idx="29">
                    <c:v>1.4999999999999999E-2</c:v>
                  </c:pt>
                  <c:pt idx="30">
                    <c:v>1.4999999999999999E-2</c:v>
                  </c:pt>
                  <c:pt idx="31">
                    <c:v>1.4999999999999999E-2</c:v>
                  </c:pt>
                  <c:pt idx="32">
                    <c:v>1.4999999999999999E-2</c:v>
                  </c:pt>
                  <c:pt idx="33">
                    <c:v>1.4E-3</c:v>
                  </c:pt>
                  <c:pt idx="34">
                    <c:v>1.1000000000000001E-3</c:v>
                  </c:pt>
                  <c:pt idx="35">
                    <c:v>1.8E-3</c:v>
                  </c:pt>
                  <c:pt idx="36">
                    <c:v>1E-3</c:v>
                  </c:pt>
                  <c:pt idx="37">
                    <c:v>1.9E-3</c:v>
                  </c:pt>
                  <c:pt idx="38">
                    <c:v>1.1999999999999999E-3</c:v>
                  </c:pt>
                  <c:pt idx="39">
                    <c:v>1.4E-3</c:v>
                  </c:pt>
                  <c:pt idx="40">
                    <c:v>8.9999999999999998E-4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1.2999999999999999E-3</c:v>
                  </c:pt>
                  <c:pt idx="4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-2888</c:v>
                </c:pt>
                <c:pt idx="1">
                  <c:v>-2888</c:v>
                </c:pt>
                <c:pt idx="2">
                  <c:v>-2850</c:v>
                </c:pt>
                <c:pt idx="3">
                  <c:v>-2844</c:v>
                </c:pt>
                <c:pt idx="4">
                  <c:v>-2175.5</c:v>
                </c:pt>
                <c:pt idx="5">
                  <c:v>-2175.5</c:v>
                </c:pt>
                <c:pt idx="6">
                  <c:v>-2037.5</c:v>
                </c:pt>
                <c:pt idx="7">
                  <c:v>-1901</c:v>
                </c:pt>
                <c:pt idx="8">
                  <c:v>-1357</c:v>
                </c:pt>
                <c:pt idx="9">
                  <c:v>-1353</c:v>
                </c:pt>
                <c:pt idx="10">
                  <c:v>-1323</c:v>
                </c:pt>
                <c:pt idx="11">
                  <c:v>-1323</c:v>
                </c:pt>
                <c:pt idx="12">
                  <c:v>0</c:v>
                </c:pt>
                <c:pt idx="13">
                  <c:v>0</c:v>
                </c:pt>
                <c:pt idx="14">
                  <c:v>108</c:v>
                </c:pt>
                <c:pt idx="15">
                  <c:v>108</c:v>
                </c:pt>
                <c:pt idx="16">
                  <c:v>110</c:v>
                </c:pt>
                <c:pt idx="17">
                  <c:v>118</c:v>
                </c:pt>
                <c:pt idx="18">
                  <c:v>118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176</c:v>
                </c:pt>
                <c:pt idx="23">
                  <c:v>184.5</c:v>
                </c:pt>
                <c:pt idx="24">
                  <c:v>276.5</c:v>
                </c:pt>
                <c:pt idx="25">
                  <c:v>276.5</c:v>
                </c:pt>
                <c:pt idx="26">
                  <c:v>872.5</c:v>
                </c:pt>
                <c:pt idx="27">
                  <c:v>874.5</c:v>
                </c:pt>
                <c:pt idx="28">
                  <c:v>876.5</c:v>
                </c:pt>
                <c:pt idx="29">
                  <c:v>880.5</c:v>
                </c:pt>
                <c:pt idx="30">
                  <c:v>4371</c:v>
                </c:pt>
                <c:pt idx="31">
                  <c:v>4371</c:v>
                </c:pt>
                <c:pt idx="32">
                  <c:v>4371</c:v>
                </c:pt>
                <c:pt idx="33">
                  <c:v>28074.5</c:v>
                </c:pt>
                <c:pt idx="34">
                  <c:v>28074.5</c:v>
                </c:pt>
                <c:pt idx="35">
                  <c:v>28074.5</c:v>
                </c:pt>
                <c:pt idx="36">
                  <c:v>28094.5</c:v>
                </c:pt>
                <c:pt idx="37">
                  <c:v>28094.5</c:v>
                </c:pt>
                <c:pt idx="38">
                  <c:v>28094.5</c:v>
                </c:pt>
                <c:pt idx="39">
                  <c:v>37557</c:v>
                </c:pt>
                <c:pt idx="40">
                  <c:v>37557</c:v>
                </c:pt>
                <c:pt idx="41">
                  <c:v>37557</c:v>
                </c:pt>
                <c:pt idx="42">
                  <c:v>37561</c:v>
                </c:pt>
                <c:pt idx="43">
                  <c:v>37561</c:v>
                </c:pt>
                <c:pt idx="44">
                  <c:v>37561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-6.851200003438862E-3</c:v>
                </c:pt>
                <c:pt idx="1">
                  <c:v>1.5148799997405149E-2</c:v>
                </c:pt>
                <c:pt idx="2">
                  <c:v>-1.9589999999880092E-2</c:v>
                </c:pt>
                <c:pt idx="3">
                  <c:v>2.7143999977852218E-3</c:v>
                </c:pt>
                <c:pt idx="4">
                  <c:v>-6.2036999988777097E-3</c:v>
                </c:pt>
                <c:pt idx="5">
                  <c:v>1.5796299998328323E-2</c:v>
                </c:pt>
                <c:pt idx="6">
                  <c:v>7.9750000077183358E-4</c:v>
                </c:pt>
                <c:pt idx="7">
                  <c:v>-7.7740000051562674E-4</c:v>
                </c:pt>
                <c:pt idx="8">
                  <c:v>-4.5118000016373117E-3</c:v>
                </c:pt>
                <c:pt idx="9">
                  <c:v>1.6357799999241251E-2</c:v>
                </c:pt>
                <c:pt idx="10">
                  <c:v>-6.1201999997138046E-3</c:v>
                </c:pt>
                <c:pt idx="11">
                  <c:v>1.487980000092648E-2</c:v>
                </c:pt>
                <c:pt idx="13">
                  <c:v>1.6999999999825377E-2</c:v>
                </c:pt>
                <c:pt idx="14">
                  <c:v>-2.2520800001075258E-2</c:v>
                </c:pt>
                <c:pt idx="15">
                  <c:v>-5.208000002312474E-4</c:v>
                </c:pt>
                <c:pt idx="16">
                  <c:v>1.1913999998796498E-2</c:v>
                </c:pt>
                <c:pt idx="17">
                  <c:v>-3.4346799999184441E-2</c:v>
                </c:pt>
                <c:pt idx="18">
                  <c:v>3.0653199999505887E-2</c:v>
                </c:pt>
                <c:pt idx="19">
                  <c:v>-1.5650800000003073E-2</c:v>
                </c:pt>
                <c:pt idx="20">
                  <c:v>6.3491999972029589E-3</c:v>
                </c:pt>
                <c:pt idx="21">
                  <c:v>1.695800000015879E-2</c:v>
                </c:pt>
                <c:pt idx="22">
                  <c:v>1.5262400000210619E-2</c:v>
                </c:pt>
                <c:pt idx="23">
                  <c:v>-2.2139699998660944E-2</c:v>
                </c:pt>
                <c:pt idx="24">
                  <c:v>-5.1138900002115406E-2</c:v>
                </c:pt>
                <c:pt idx="25">
                  <c:v>-3.0138900001475122E-2</c:v>
                </c:pt>
                <c:pt idx="26">
                  <c:v>6.4314999981434084E-3</c:v>
                </c:pt>
                <c:pt idx="27">
                  <c:v>4.5866299999033799E-2</c:v>
                </c:pt>
                <c:pt idx="28">
                  <c:v>-1.3698899998416891E-2</c:v>
                </c:pt>
                <c:pt idx="29">
                  <c:v>2.2170699998241616E-2</c:v>
                </c:pt>
                <c:pt idx="30">
                  <c:v>-1.2244600002304651E-2</c:v>
                </c:pt>
                <c:pt idx="31">
                  <c:v>-1.2445999964256771E-3</c:v>
                </c:pt>
                <c:pt idx="32">
                  <c:v>1.2755399999150541E-2</c:v>
                </c:pt>
                <c:pt idx="33">
                  <c:v>5.344630000035977E-2</c:v>
                </c:pt>
                <c:pt idx="34">
                  <c:v>5.5146300001069903E-2</c:v>
                </c:pt>
                <c:pt idx="35">
                  <c:v>5.5246299998543691E-2</c:v>
                </c:pt>
                <c:pt idx="36">
                  <c:v>5.3294299999834038E-2</c:v>
                </c:pt>
                <c:pt idx="37">
                  <c:v>5.4594300003373064E-2</c:v>
                </c:pt>
                <c:pt idx="38">
                  <c:v>5.6894300003477838E-2</c:v>
                </c:pt>
                <c:pt idx="39">
                  <c:v>6.5291799997794442E-2</c:v>
                </c:pt>
                <c:pt idx="40">
                  <c:v>6.9791799993254244E-2</c:v>
                </c:pt>
                <c:pt idx="41">
                  <c:v>7.1591799998714123E-2</c:v>
                </c:pt>
                <c:pt idx="42">
                  <c:v>6.6861399995104875E-2</c:v>
                </c:pt>
                <c:pt idx="43">
                  <c:v>6.8261399996117689E-2</c:v>
                </c:pt>
                <c:pt idx="44">
                  <c:v>7.3061399998550769E-2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7A-4A4F-94C6-BD56029E9D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1.4999999999999999E-2</c:v>
                  </c:pt>
                  <c:pt idx="1">
                    <c:v>1.4999999999999999E-2</c:v>
                  </c:pt>
                  <c:pt idx="2">
                    <c:v>1.4999999999999999E-2</c:v>
                  </c:pt>
                  <c:pt idx="3">
                    <c:v>1.4999999999999999E-2</c:v>
                  </c:pt>
                  <c:pt idx="4">
                    <c:v>1.4999999999999999E-2</c:v>
                  </c:pt>
                  <c:pt idx="5">
                    <c:v>1.4999999999999999E-2</c:v>
                  </c:pt>
                  <c:pt idx="6">
                    <c:v>1.4999999999999999E-2</c:v>
                  </c:pt>
                  <c:pt idx="7">
                    <c:v>1.4999999999999999E-2</c:v>
                  </c:pt>
                  <c:pt idx="8">
                    <c:v>1.4999999999999999E-2</c:v>
                  </c:pt>
                  <c:pt idx="9">
                    <c:v>1.4999999999999999E-2</c:v>
                  </c:pt>
                  <c:pt idx="10">
                    <c:v>1.4999999999999999E-2</c:v>
                  </c:pt>
                  <c:pt idx="11">
                    <c:v>1.4999999999999999E-2</c:v>
                  </c:pt>
                  <c:pt idx="12">
                    <c:v>0</c:v>
                  </c:pt>
                  <c:pt idx="13">
                    <c:v>1.4999999999999999E-2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1.4999999999999999E-2</c:v>
                  </c:pt>
                  <c:pt idx="17">
                    <c:v>1.4999999999999999E-2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1.4999999999999999E-2</c:v>
                  </c:pt>
                  <c:pt idx="22">
                    <c:v>1.4999999999999999E-2</c:v>
                  </c:pt>
                  <c:pt idx="23">
                    <c:v>1.4999999999999999E-2</c:v>
                  </c:pt>
                  <c:pt idx="24">
                    <c:v>1.4999999999999999E-2</c:v>
                  </c:pt>
                  <c:pt idx="25">
                    <c:v>1.4999999999999999E-2</c:v>
                  </c:pt>
                  <c:pt idx="26">
                    <c:v>1.4999999999999999E-2</c:v>
                  </c:pt>
                  <c:pt idx="27">
                    <c:v>1.4999999999999999E-2</c:v>
                  </c:pt>
                  <c:pt idx="28">
                    <c:v>1.4999999999999999E-2</c:v>
                  </c:pt>
                  <c:pt idx="29">
                    <c:v>1.4999999999999999E-2</c:v>
                  </c:pt>
                  <c:pt idx="30">
                    <c:v>1.4999999999999999E-2</c:v>
                  </c:pt>
                  <c:pt idx="31">
                    <c:v>1.4999999999999999E-2</c:v>
                  </c:pt>
                  <c:pt idx="32">
                    <c:v>1.4999999999999999E-2</c:v>
                  </c:pt>
                  <c:pt idx="33">
                    <c:v>1.4E-3</c:v>
                  </c:pt>
                  <c:pt idx="34">
                    <c:v>1.1000000000000001E-3</c:v>
                  </c:pt>
                  <c:pt idx="35">
                    <c:v>1.8E-3</c:v>
                  </c:pt>
                  <c:pt idx="36">
                    <c:v>1E-3</c:v>
                  </c:pt>
                  <c:pt idx="37">
                    <c:v>1.9E-3</c:v>
                  </c:pt>
                  <c:pt idx="38">
                    <c:v>1.1999999999999999E-3</c:v>
                  </c:pt>
                  <c:pt idx="39">
                    <c:v>1.4E-3</c:v>
                  </c:pt>
                  <c:pt idx="40">
                    <c:v>8.9999999999999998E-4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1.2999999999999999E-3</c:v>
                  </c:pt>
                  <c:pt idx="4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1.4999999999999999E-2</c:v>
                  </c:pt>
                  <c:pt idx="1">
                    <c:v>1.4999999999999999E-2</c:v>
                  </c:pt>
                  <c:pt idx="2">
                    <c:v>1.4999999999999999E-2</c:v>
                  </c:pt>
                  <c:pt idx="3">
                    <c:v>1.4999999999999999E-2</c:v>
                  </c:pt>
                  <c:pt idx="4">
                    <c:v>1.4999999999999999E-2</c:v>
                  </c:pt>
                  <c:pt idx="5">
                    <c:v>1.4999999999999999E-2</c:v>
                  </c:pt>
                  <c:pt idx="6">
                    <c:v>1.4999999999999999E-2</c:v>
                  </c:pt>
                  <c:pt idx="7">
                    <c:v>1.4999999999999999E-2</c:v>
                  </c:pt>
                  <c:pt idx="8">
                    <c:v>1.4999999999999999E-2</c:v>
                  </c:pt>
                  <c:pt idx="9">
                    <c:v>1.4999999999999999E-2</c:v>
                  </c:pt>
                  <c:pt idx="10">
                    <c:v>1.4999999999999999E-2</c:v>
                  </c:pt>
                  <c:pt idx="11">
                    <c:v>1.4999999999999999E-2</c:v>
                  </c:pt>
                  <c:pt idx="12">
                    <c:v>0</c:v>
                  </c:pt>
                  <c:pt idx="13">
                    <c:v>1.4999999999999999E-2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1.4999999999999999E-2</c:v>
                  </c:pt>
                  <c:pt idx="17">
                    <c:v>1.4999999999999999E-2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1.4999999999999999E-2</c:v>
                  </c:pt>
                  <c:pt idx="22">
                    <c:v>1.4999999999999999E-2</c:v>
                  </c:pt>
                  <c:pt idx="23">
                    <c:v>1.4999999999999999E-2</c:v>
                  </c:pt>
                  <c:pt idx="24">
                    <c:v>1.4999999999999999E-2</c:v>
                  </c:pt>
                  <c:pt idx="25">
                    <c:v>1.4999999999999999E-2</c:v>
                  </c:pt>
                  <c:pt idx="26">
                    <c:v>1.4999999999999999E-2</c:v>
                  </c:pt>
                  <c:pt idx="27">
                    <c:v>1.4999999999999999E-2</c:v>
                  </c:pt>
                  <c:pt idx="28">
                    <c:v>1.4999999999999999E-2</c:v>
                  </c:pt>
                  <c:pt idx="29">
                    <c:v>1.4999999999999999E-2</c:v>
                  </c:pt>
                  <c:pt idx="30">
                    <c:v>1.4999999999999999E-2</c:v>
                  </c:pt>
                  <c:pt idx="31">
                    <c:v>1.4999999999999999E-2</c:v>
                  </c:pt>
                  <c:pt idx="32">
                    <c:v>1.4999999999999999E-2</c:v>
                  </c:pt>
                  <c:pt idx="33">
                    <c:v>1.4E-3</c:v>
                  </c:pt>
                  <c:pt idx="34">
                    <c:v>1.1000000000000001E-3</c:v>
                  </c:pt>
                  <c:pt idx="35">
                    <c:v>1.8E-3</c:v>
                  </c:pt>
                  <c:pt idx="36">
                    <c:v>1E-3</c:v>
                  </c:pt>
                  <c:pt idx="37">
                    <c:v>1.9E-3</c:v>
                  </c:pt>
                  <c:pt idx="38">
                    <c:v>1.1999999999999999E-3</c:v>
                  </c:pt>
                  <c:pt idx="39">
                    <c:v>1.4E-3</c:v>
                  </c:pt>
                  <c:pt idx="40">
                    <c:v>8.9999999999999998E-4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1.2999999999999999E-3</c:v>
                  </c:pt>
                  <c:pt idx="4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-2888</c:v>
                </c:pt>
                <c:pt idx="1">
                  <c:v>-2888</c:v>
                </c:pt>
                <c:pt idx="2">
                  <c:v>-2850</c:v>
                </c:pt>
                <c:pt idx="3">
                  <c:v>-2844</c:v>
                </c:pt>
                <c:pt idx="4">
                  <c:v>-2175.5</c:v>
                </c:pt>
                <c:pt idx="5">
                  <c:v>-2175.5</c:v>
                </c:pt>
                <c:pt idx="6">
                  <c:v>-2037.5</c:v>
                </c:pt>
                <c:pt idx="7">
                  <c:v>-1901</c:v>
                </c:pt>
                <c:pt idx="8">
                  <c:v>-1357</c:v>
                </c:pt>
                <c:pt idx="9">
                  <c:v>-1353</c:v>
                </c:pt>
                <c:pt idx="10">
                  <c:v>-1323</c:v>
                </c:pt>
                <c:pt idx="11">
                  <c:v>-1323</c:v>
                </c:pt>
                <c:pt idx="12">
                  <c:v>0</c:v>
                </c:pt>
                <c:pt idx="13">
                  <c:v>0</c:v>
                </c:pt>
                <c:pt idx="14">
                  <c:v>108</c:v>
                </c:pt>
                <c:pt idx="15">
                  <c:v>108</c:v>
                </c:pt>
                <c:pt idx="16">
                  <c:v>110</c:v>
                </c:pt>
                <c:pt idx="17">
                  <c:v>118</c:v>
                </c:pt>
                <c:pt idx="18">
                  <c:v>118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176</c:v>
                </c:pt>
                <c:pt idx="23">
                  <c:v>184.5</c:v>
                </c:pt>
                <c:pt idx="24">
                  <c:v>276.5</c:v>
                </c:pt>
                <c:pt idx="25">
                  <c:v>276.5</c:v>
                </c:pt>
                <c:pt idx="26">
                  <c:v>872.5</c:v>
                </c:pt>
                <c:pt idx="27">
                  <c:v>874.5</c:v>
                </c:pt>
                <c:pt idx="28">
                  <c:v>876.5</c:v>
                </c:pt>
                <c:pt idx="29">
                  <c:v>880.5</c:v>
                </c:pt>
                <c:pt idx="30">
                  <c:v>4371</c:v>
                </c:pt>
                <c:pt idx="31">
                  <c:v>4371</c:v>
                </c:pt>
                <c:pt idx="32">
                  <c:v>4371</c:v>
                </c:pt>
                <c:pt idx="33">
                  <c:v>28074.5</c:v>
                </c:pt>
                <c:pt idx="34">
                  <c:v>28074.5</c:v>
                </c:pt>
                <c:pt idx="35">
                  <c:v>28074.5</c:v>
                </c:pt>
                <c:pt idx="36">
                  <c:v>28094.5</c:v>
                </c:pt>
                <c:pt idx="37">
                  <c:v>28094.5</c:v>
                </c:pt>
                <c:pt idx="38">
                  <c:v>28094.5</c:v>
                </c:pt>
                <c:pt idx="39">
                  <c:v>37557</c:v>
                </c:pt>
                <c:pt idx="40">
                  <c:v>37557</c:v>
                </c:pt>
                <c:pt idx="41">
                  <c:v>37557</c:v>
                </c:pt>
                <c:pt idx="42">
                  <c:v>37561</c:v>
                </c:pt>
                <c:pt idx="43">
                  <c:v>37561</c:v>
                </c:pt>
                <c:pt idx="44">
                  <c:v>37561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7A-4A4F-94C6-BD56029E9D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1.4999999999999999E-2</c:v>
                  </c:pt>
                  <c:pt idx="1">
                    <c:v>1.4999999999999999E-2</c:v>
                  </c:pt>
                  <c:pt idx="2">
                    <c:v>1.4999999999999999E-2</c:v>
                  </c:pt>
                  <c:pt idx="3">
                    <c:v>1.4999999999999999E-2</c:v>
                  </c:pt>
                  <c:pt idx="4">
                    <c:v>1.4999999999999999E-2</c:v>
                  </c:pt>
                  <c:pt idx="5">
                    <c:v>1.4999999999999999E-2</c:v>
                  </c:pt>
                  <c:pt idx="6">
                    <c:v>1.4999999999999999E-2</c:v>
                  </c:pt>
                  <c:pt idx="7">
                    <c:v>1.4999999999999999E-2</c:v>
                  </c:pt>
                  <c:pt idx="8">
                    <c:v>1.4999999999999999E-2</c:v>
                  </c:pt>
                  <c:pt idx="9">
                    <c:v>1.4999999999999999E-2</c:v>
                  </c:pt>
                  <c:pt idx="10">
                    <c:v>1.4999999999999999E-2</c:v>
                  </c:pt>
                  <c:pt idx="11">
                    <c:v>1.4999999999999999E-2</c:v>
                  </c:pt>
                  <c:pt idx="12">
                    <c:v>0</c:v>
                  </c:pt>
                  <c:pt idx="13">
                    <c:v>1.4999999999999999E-2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1.4999999999999999E-2</c:v>
                  </c:pt>
                  <c:pt idx="17">
                    <c:v>1.4999999999999999E-2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1.4999999999999999E-2</c:v>
                  </c:pt>
                  <c:pt idx="22">
                    <c:v>1.4999999999999999E-2</c:v>
                  </c:pt>
                  <c:pt idx="23">
                    <c:v>1.4999999999999999E-2</c:v>
                  </c:pt>
                  <c:pt idx="24">
                    <c:v>1.4999999999999999E-2</c:v>
                  </c:pt>
                  <c:pt idx="25">
                    <c:v>1.4999999999999999E-2</c:v>
                  </c:pt>
                  <c:pt idx="26">
                    <c:v>1.4999999999999999E-2</c:v>
                  </c:pt>
                  <c:pt idx="27">
                    <c:v>1.4999999999999999E-2</c:v>
                  </c:pt>
                  <c:pt idx="28">
                    <c:v>1.4999999999999999E-2</c:v>
                  </c:pt>
                  <c:pt idx="29">
                    <c:v>1.4999999999999999E-2</c:v>
                  </c:pt>
                  <c:pt idx="30">
                    <c:v>1.4999999999999999E-2</c:v>
                  </c:pt>
                  <c:pt idx="31">
                    <c:v>1.4999999999999999E-2</c:v>
                  </c:pt>
                  <c:pt idx="32">
                    <c:v>1.4999999999999999E-2</c:v>
                  </c:pt>
                  <c:pt idx="33">
                    <c:v>1.4E-3</c:v>
                  </c:pt>
                  <c:pt idx="34">
                    <c:v>1.1000000000000001E-3</c:v>
                  </c:pt>
                  <c:pt idx="35">
                    <c:v>1.8E-3</c:v>
                  </c:pt>
                  <c:pt idx="36">
                    <c:v>1E-3</c:v>
                  </c:pt>
                  <c:pt idx="37">
                    <c:v>1.9E-3</c:v>
                  </c:pt>
                  <c:pt idx="38">
                    <c:v>1.1999999999999999E-3</c:v>
                  </c:pt>
                  <c:pt idx="39">
                    <c:v>1.4E-3</c:v>
                  </c:pt>
                  <c:pt idx="40">
                    <c:v>8.9999999999999998E-4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1.2999999999999999E-3</c:v>
                  </c:pt>
                  <c:pt idx="4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1.4999999999999999E-2</c:v>
                  </c:pt>
                  <c:pt idx="1">
                    <c:v>1.4999999999999999E-2</c:v>
                  </c:pt>
                  <c:pt idx="2">
                    <c:v>1.4999999999999999E-2</c:v>
                  </c:pt>
                  <c:pt idx="3">
                    <c:v>1.4999999999999999E-2</c:v>
                  </c:pt>
                  <c:pt idx="4">
                    <c:v>1.4999999999999999E-2</c:v>
                  </c:pt>
                  <c:pt idx="5">
                    <c:v>1.4999999999999999E-2</c:v>
                  </c:pt>
                  <c:pt idx="6">
                    <c:v>1.4999999999999999E-2</c:v>
                  </c:pt>
                  <c:pt idx="7">
                    <c:v>1.4999999999999999E-2</c:v>
                  </c:pt>
                  <c:pt idx="8">
                    <c:v>1.4999999999999999E-2</c:v>
                  </c:pt>
                  <c:pt idx="9">
                    <c:v>1.4999999999999999E-2</c:v>
                  </c:pt>
                  <c:pt idx="10">
                    <c:v>1.4999999999999999E-2</c:v>
                  </c:pt>
                  <c:pt idx="11">
                    <c:v>1.4999999999999999E-2</c:v>
                  </c:pt>
                  <c:pt idx="12">
                    <c:v>0</c:v>
                  </c:pt>
                  <c:pt idx="13">
                    <c:v>1.4999999999999999E-2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1.4999999999999999E-2</c:v>
                  </c:pt>
                  <c:pt idx="17">
                    <c:v>1.4999999999999999E-2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1.4999999999999999E-2</c:v>
                  </c:pt>
                  <c:pt idx="22">
                    <c:v>1.4999999999999999E-2</c:v>
                  </c:pt>
                  <c:pt idx="23">
                    <c:v>1.4999999999999999E-2</c:v>
                  </c:pt>
                  <c:pt idx="24">
                    <c:v>1.4999999999999999E-2</c:v>
                  </c:pt>
                  <c:pt idx="25">
                    <c:v>1.4999999999999999E-2</c:v>
                  </c:pt>
                  <c:pt idx="26">
                    <c:v>1.4999999999999999E-2</c:v>
                  </c:pt>
                  <c:pt idx="27">
                    <c:v>1.4999999999999999E-2</c:v>
                  </c:pt>
                  <c:pt idx="28">
                    <c:v>1.4999999999999999E-2</c:v>
                  </c:pt>
                  <c:pt idx="29">
                    <c:v>1.4999999999999999E-2</c:v>
                  </c:pt>
                  <c:pt idx="30">
                    <c:v>1.4999999999999999E-2</c:v>
                  </c:pt>
                  <c:pt idx="31">
                    <c:v>1.4999999999999999E-2</c:v>
                  </c:pt>
                  <c:pt idx="32">
                    <c:v>1.4999999999999999E-2</c:v>
                  </c:pt>
                  <c:pt idx="33">
                    <c:v>1.4E-3</c:v>
                  </c:pt>
                  <c:pt idx="34">
                    <c:v>1.1000000000000001E-3</c:v>
                  </c:pt>
                  <c:pt idx="35">
                    <c:v>1.8E-3</c:v>
                  </c:pt>
                  <c:pt idx="36">
                    <c:v>1E-3</c:v>
                  </c:pt>
                  <c:pt idx="37">
                    <c:v>1.9E-3</c:v>
                  </c:pt>
                  <c:pt idx="38">
                    <c:v>1.1999999999999999E-3</c:v>
                  </c:pt>
                  <c:pt idx="39">
                    <c:v>1.4E-3</c:v>
                  </c:pt>
                  <c:pt idx="40">
                    <c:v>8.9999999999999998E-4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1.2999999999999999E-3</c:v>
                  </c:pt>
                  <c:pt idx="4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-2888</c:v>
                </c:pt>
                <c:pt idx="1">
                  <c:v>-2888</c:v>
                </c:pt>
                <c:pt idx="2">
                  <c:v>-2850</c:v>
                </c:pt>
                <c:pt idx="3">
                  <c:v>-2844</c:v>
                </c:pt>
                <c:pt idx="4">
                  <c:v>-2175.5</c:v>
                </c:pt>
                <c:pt idx="5">
                  <c:v>-2175.5</c:v>
                </c:pt>
                <c:pt idx="6">
                  <c:v>-2037.5</c:v>
                </c:pt>
                <c:pt idx="7">
                  <c:v>-1901</c:v>
                </c:pt>
                <c:pt idx="8">
                  <c:v>-1357</c:v>
                </c:pt>
                <c:pt idx="9">
                  <c:v>-1353</c:v>
                </c:pt>
                <c:pt idx="10">
                  <c:v>-1323</c:v>
                </c:pt>
                <c:pt idx="11">
                  <c:v>-1323</c:v>
                </c:pt>
                <c:pt idx="12">
                  <c:v>0</c:v>
                </c:pt>
                <c:pt idx="13">
                  <c:v>0</c:v>
                </c:pt>
                <c:pt idx="14">
                  <c:v>108</c:v>
                </c:pt>
                <c:pt idx="15">
                  <c:v>108</c:v>
                </c:pt>
                <c:pt idx="16">
                  <c:v>110</c:v>
                </c:pt>
                <c:pt idx="17">
                  <c:v>118</c:v>
                </c:pt>
                <c:pt idx="18">
                  <c:v>118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176</c:v>
                </c:pt>
                <c:pt idx="23">
                  <c:v>184.5</c:v>
                </c:pt>
                <c:pt idx="24">
                  <c:v>276.5</c:v>
                </c:pt>
                <c:pt idx="25">
                  <c:v>276.5</c:v>
                </c:pt>
                <c:pt idx="26">
                  <c:v>872.5</c:v>
                </c:pt>
                <c:pt idx="27">
                  <c:v>874.5</c:v>
                </c:pt>
                <c:pt idx="28">
                  <c:v>876.5</c:v>
                </c:pt>
                <c:pt idx="29">
                  <c:v>880.5</c:v>
                </c:pt>
                <c:pt idx="30">
                  <c:v>4371</c:v>
                </c:pt>
                <c:pt idx="31">
                  <c:v>4371</c:v>
                </c:pt>
                <c:pt idx="32">
                  <c:v>4371</c:v>
                </c:pt>
                <c:pt idx="33">
                  <c:v>28074.5</c:v>
                </c:pt>
                <c:pt idx="34">
                  <c:v>28074.5</c:v>
                </c:pt>
                <c:pt idx="35">
                  <c:v>28074.5</c:v>
                </c:pt>
                <c:pt idx="36">
                  <c:v>28094.5</c:v>
                </c:pt>
                <c:pt idx="37">
                  <c:v>28094.5</c:v>
                </c:pt>
                <c:pt idx="38">
                  <c:v>28094.5</c:v>
                </c:pt>
                <c:pt idx="39">
                  <c:v>37557</c:v>
                </c:pt>
                <c:pt idx="40">
                  <c:v>37557</c:v>
                </c:pt>
                <c:pt idx="41">
                  <c:v>37557</c:v>
                </c:pt>
                <c:pt idx="42">
                  <c:v>37561</c:v>
                </c:pt>
                <c:pt idx="43">
                  <c:v>37561</c:v>
                </c:pt>
                <c:pt idx="44">
                  <c:v>37561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7A-4A4F-94C6-BD56029E9D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1.4999999999999999E-2</c:v>
                  </c:pt>
                  <c:pt idx="1">
                    <c:v>1.4999999999999999E-2</c:v>
                  </c:pt>
                  <c:pt idx="2">
                    <c:v>1.4999999999999999E-2</c:v>
                  </c:pt>
                  <c:pt idx="3">
                    <c:v>1.4999999999999999E-2</c:v>
                  </c:pt>
                  <c:pt idx="4">
                    <c:v>1.4999999999999999E-2</c:v>
                  </c:pt>
                  <c:pt idx="5">
                    <c:v>1.4999999999999999E-2</c:v>
                  </c:pt>
                  <c:pt idx="6">
                    <c:v>1.4999999999999999E-2</c:v>
                  </c:pt>
                  <c:pt idx="7">
                    <c:v>1.4999999999999999E-2</c:v>
                  </c:pt>
                  <c:pt idx="8">
                    <c:v>1.4999999999999999E-2</c:v>
                  </c:pt>
                  <c:pt idx="9">
                    <c:v>1.4999999999999999E-2</c:v>
                  </c:pt>
                  <c:pt idx="10">
                    <c:v>1.4999999999999999E-2</c:v>
                  </c:pt>
                  <c:pt idx="11">
                    <c:v>1.4999999999999999E-2</c:v>
                  </c:pt>
                  <c:pt idx="12">
                    <c:v>0</c:v>
                  </c:pt>
                  <c:pt idx="13">
                    <c:v>1.4999999999999999E-2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1.4999999999999999E-2</c:v>
                  </c:pt>
                  <c:pt idx="17">
                    <c:v>1.4999999999999999E-2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1.4999999999999999E-2</c:v>
                  </c:pt>
                  <c:pt idx="22">
                    <c:v>1.4999999999999999E-2</c:v>
                  </c:pt>
                  <c:pt idx="23">
                    <c:v>1.4999999999999999E-2</c:v>
                  </c:pt>
                  <c:pt idx="24">
                    <c:v>1.4999999999999999E-2</c:v>
                  </c:pt>
                  <c:pt idx="25">
                    <c:v>1.4999999999999999E-2</c:v>
                  </c:pt>
                  <c:pt idx="26">
                    <c:v>1.4999999999999999E-2</c:v>
                  </c:pt>
                  <c:pt idx="27">
                    <c:v>1.4999999999999999E-2</c:v>
                  </c:pt>
                  <c:pt idx="28">
                    <c:v>1.4999999999999999E-2</c:v>
                  </c:pt>
                  <c:pt idx="29">
                    <c:v>1.4999999999999999E-2</c:v>
                  </c:pt>
                  <c:pt idx="30">
                    <c:v>1.4999999999999999E-2</c:v>
                  </c:pt>
                  <c:pt idx="31">
                    <c:v>1.4999999999999999E-2</c:v>
                  </c:pt>
                  <c:pt idx="32">
                    <c:v>1.4999999999999999E-2</c:v>
                  </c:pt>
                  <c:pt idx="33">
                    <c:v>1.4E-3</c:v>
                  </c:pt>
                  <c:pt idx="34">
                    <c:v>1.1000000000000001E-3</c:v>
                  </c:pt>
                  <c:pt idx="35">
                    <c:v>1.8E-3</c:v>
                  </c:pt>
                  <c:pt idx="36">
                    <c:v>1E-3</c:v>
                  </c:pt>
                  <c:pt idx="37">
                    <c:v>1.9E-3</c:v>
                  </c:pt>
                  <c:pt idx="38">
                    <c:v>1.1999999999999999E-3</c:v>
                  </c:pt>
                  <c:pt idx="39">
                    <c:v>1.4E-3</c:v>
                  </c:pt>
                  <c:pt idx="40">
                    <c:v>8.9999999999999998E-4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1.2999999999999999E-3</c:v>
                  </c:pt>
                  <c:pt idx="4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1.4999999999999999E-2</c:v>
                  </c:pt>
                  <c:pt idx="1">
                    <c:v>1.4999999999999999E-2</c:v>
                  </c:pt>
                  <c:pt idx="2">
                    <c:v>1.4999999999999999E-2</c:v>
                  </c:pt>
                  <c:pt idx="3">
                    <c:v>1.4999999999999999E-2</c:v>
                  </c:pt>
                  <c:pt idx="4">
                    <c:v>1.4999999999999999E-2</c:v>
                  </c:pt>
                  <c:pt idx="5">
                    <c:v>1.4999999999999999E-2</c:v>
                  </c:pt>
                  <c:pt idx="6">
                    <c:v>1.4999999999999999E-2</c:v>
                  </c:pt>
                  <c:pt idx="7">
                    <c:v>1.4999999999999999E-2</c:v>
                  </c:pt>
                  <c:pt idx="8">
                    <c:v>1.4999999999999999E-2</c:v>
                  </c:pt>
                  <c:pt idx="9">
                    <c:v>1.4999999999999999E-2</c:v>
                  </c:pt>
                  <c:pt idx="10">
                    <c:v>1.4999999999999999E-2</c:v>
                  </c:pt>
                  <c:pt idx="11">
                    <c:v>1.4999999999999999E-2</c:v>
                  </c:pt>
                  <c:pt idx="12">
                    <c:v>0</c:v>
                  </c:pt>
                  <c:pt idx="13">
                    <c:v>1.4999999999999999E-2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1.4999999999999999E-2</c:v>
                  </c:pt>
                  <c:pt idx="17">
                    <c:v>1.4999999999999999E-2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1.4999999999999999E-2</c:v>
                  </c:pt>
                  <c:pt idx="22">
                    <c:v>1.4999999999999999E-2</c:v>
                  </c:pt>
                  <c:pt idx="23">
                    <c:v>1.4999999999999999E-2</c:v>
                  </c:pt>
                  <c:pt idx="24">
                    <c:v>1.4999999999999999E-2</c:v>
                  </c:pt>
                  <c:pt idx="25">
                    <c:v>1.4999999999999999E-2</c:v>
                  </c:pt>
                  <c:pt idx="26">
                    <c:v>1.4999999999999999E-2</c:v>
                  </c:pt>
                  <c:pt idx="27">
                    <c:v>1.4999999999999999E-2</c:v>
                  </c:pt>
                  <c:pt idx="28">
                    <c:v>1.4999999999999999E-2</c:v>
                  </c:pt>
                  <c:pt idx="29">
                    <c:v>1.4999999999999999E-2</c:v>
                  </c:pt>
                  <c:pt idx="30">
                    <c:v>1.4999999999999999E-2</c:v>
                  </c:pt>
                  <c:pt idx="31">
                    <c:v>1.4999999999999999E-2</c:v>
                  </c:pt>
                  <c:pt idx="32">
                    <c:v>1.4999999999999999E-2</c:v>
                  </c:pt>
                  <c:pt idx="33">
                    <c:v>1.4E-3</c:v>
                  </c:pt>
                  <c:pt idx="34">
                    <c:v>1.1000000000000001E-3</c:v>
                  </c:pt>
                  <c:pt idx="35">
                    <c:v>1.8E-3</c:v>
                  </c:pt>
                  <c:pt idx="36">
                    <c:v>1E-3</c:v>
                  </c:pt>
                  <c:pt idx="37">
                    <c:v>1.9E-3</c:v>
                  </c:pt>
                  <c:pt idx="38">
                    <c:v>1.1999999999999999E-3</c:v>
                  </c:pt>
                  <c:pt idx="39">
                    <c:v>1.4E-3</c:v>
                  </c:pt>
                  <c:pt idx="40">
                    <c:v>8.9999999999999998E-4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1.2999999999999999E-3</c:v>
                  </c:pt>
                  <c:pt idx="4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-2888</c:v>
                </c:pt>
                <c:pt idx="1">
                  <c:v>-2888</c:v>
                </c:pt>
                <c:pt idx="2">
                  <c:v>-2850</c:v>
                </c:pt>
                <c:pt idx="3">
                  <c:v>-2844</c:v>
                </c:pt>
                <c:pt idx="4">
                  <c:v>-2175.5</c:v>
                </c:pt>
                <c:pt idx="5">
                  <c:v>-2175.5</c:v>
                </c:pt>
                <c:pt idx="6">
                  <c:v>-2037.5</c:v>
                </c:pt>
                <c:pt idx="7">
                  <c:v>-1901</c:v>
                </c:pt>
                <c:pt idx="8">
                  <c:v>-1357</c:v>
                </c:pt>
                <c:pt idx="9">
                  <c:v>-1353</c:v>
                </c:pt>
                <c:pt idx="10">
                  <c:v>-1323</c:v>
                </c:pt>
                <c:pt idx="11">
                  <c:v>-1323</c:v>
                </c:pt>
                <c:pt idx="12">
                  <c:v>0</c:v>
                </c:pt>
                <c:pt idx="13">
                  <c:v>0</c:v>
                </c:pt>
                <c:pt idx="14">
                  <c:v>108</c:v>
                </c:pt>
                <c:pt idx="15">
                  <c:v>108</c:v>
                </c:pt>
                <c:pt idx="16">
                  <c:v>110</c:v>
                </c:pt>
                <c:pt idx="17">
                  <c:v>118</c:v>
                </c:pt>
                <c:pt idx="18">
                  <c:v>118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176</c:v>
                </c:pt>
                <c:pt idx="23">
                  <c:v>184.5</c:v>
                </c:pt>
                <c:pt idx="24">
                  <c:v>276.5</c:v>
                </c:pt>
                <c:pt idx="25">
                  <c:v>276.5</c:v>
                </c:pt>
                <c:pt idx="26">
                  <c:v>872.5</c:v>
                </c:pt>
                <c:pt idx="27">
                  <c:v>874.5</c:v>
                </c:pt>
                <c:pt idx="28">
                  <c:v>876.5</c:v>
                </c:pt>
                <c:pt idx="29">
                  <c:v>880.5</c:v>
                </c:pt>
                <c:pt idx="30">
                  <c:v>4371</c:v>
                </c:pt>
                <c:pt idx="31">
                  <c:v>4371</c:v>
                </c:pt>
                <c:pt idx="32">
                  <c:v>4371</c:v>
                </c:pt>
                <c:pt idx="33">
                  <c:v>28074.5</c:v>
                </c:pt>
                <c:pt idx="34">
                  <c:v>28074.5</c:v>
                </c:pt>
                <c:pt idx="35">
                  <c:v>28074.5</c:v>
                </c:pt>
                <c:pt idx="36">
                  <c:v>28094.5</c:v>
                </c:pt>
                <c:pt idx="37">
                  <c:v>28094.5</c:v>
                </c:pt>
                <c:pt idx="38">
                  <c:v>28094.5</c:v>
                </c:pt>
                <c:pt idx="39">
                  <c:v>37557</c:v>
                </c:pt>
                <c:pt idx="40">
                  <c:v>37557</c:v>
                </c:pt>
                <c:pt idx="41">
                  <c:v>37557</c:v>
                </c:pt>
                <c:pt idx="42">
                  <c:v>37561</c:v>
                </c:pt>
                <c:pt idx="43">
                  <c:v>37561</c:v>
                </c:pt>
                <c:pt idx="44">
                  <c:v>37561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7A-4A4F-94C6-BD56029E9D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1.4999999999999999E-2</c:v>
                  </c:pt>
                  <c:pt idx="1">
                    <c:v>1.4999999999999999E-2</c:v>
                  </c:pt>
                  <c:pt idx="2">
                    <c:v>1.4999999999999999E-2</c:v>
                  </c:pt>
                  <c:pt idx="3">
                    <c:v>1.4999999999999999E-2</c:v>
                  </c:pt>
                  <c:pt idx="4">
                    <c:v>1.4999999999999999E-2</c:v>
                  </c:pt>
                  <c:pt idx="5">
                    <c:v>1.4999999999999999E-2</c:v>
                  </c:pt>
                  <c:pt idx="6">
                    <c:v>1.4999999999999999E-2</c:v>
                  </c:pt>
                  <c:pt idx="7">
                    <c:v>1.4999999999999999E-2</c:v>
                  </c:pt>
                  <c:pt idx="8">
                    <c:v>1.4999999999999999E-2</c:v>
                  </c:pt>
                  <c:pt idx="9">
                    <c:v>1.4999999999999999E-2</c:v>
                  </c:pt>
                  <c:pt idx="10">
                    <c:v>1.4999999999999999E-2</c:v>
                  </c:pt>
                  <c:pt idx="11">
                    <c:v>1.4999999999999999E-2</c:v>
                  </c:pt>
                  <c:pt idx="12">
                    <c:v>0</c:v>
                  </c:pt>
                  <c:pt idx="13">
                    <c:v>1.4999999999999999E-2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1.4999999999999999E-2</c:v>
                  </c:pt>
                  <c:pt idx="17">
                    <c:v>1.4999999999999999E-2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1.4999999999999999E-2</c:v>
                  </c:pt>
                  <c:pt idx="22">
                    <c:v>1.4999999999999999E-2</c:v>
                  </c:pt>
                  <c:pt idx="23">
                    <c:v>1.4999999999999999E-2</c:v>
                  </c:pt>
                  <c:pt idx="24">
                    <c:v>1.4999999999999999E-2</c:v>
                  </c:pt>
                  <c:pt idx="25">
                    <c:v>1.4999999999999999E-2</c:v>
                  </c:pt>
                  <c:pt idx="26">
                    <c:v>1.4999999999999999E-2</c:v>
                  </c:pt>
                  <c:pt idx="27">
                    <c:v>1.4999999999999999E-2</c:v>
                  </c:pt>
                  <c:pt idx="28">
                    <c:v>1.4999999999999999E-2</c:v>
                  </c:pt>
                  <c:pt idx="29">
                    <c:v>1.4999999999999999E-2</c:v>
                  </c:pt>
                  <c:pt idx="30">
                    <c:v>1.4999999999999999E-2</c:v>
                  </c:pt>
                  <c:pt idx="31">
                    <c:v>1.4999999999999999E-2</c:v>
                  </c:pt>
                  <c:pt idx="32">
                    <c:v>1.4999999999999999E-2</c:v>
                  </c:pt>
                  <c:pt idx="33">
                    <c:v>1.4E-3</c:v>
                  </c:pt>
                  <c:pt idx="34">
                    <c:v>1.1000000000000001E-3</c:v>
                  </c:pt>
                  <c:pt idx="35">
                    <c:v>1.8E-3</c:v>
                  </c:pt>
                  <c:pt idx="36">
                    <c:v>1E-3</c:v>
                  </c:pt>
                  <c:pt idx="37">
                    <c:v>1.9E-3</c:v>
                  </c:pt>
                  <c:pt idx="38">
                    <c:v>1.1999999999999999E-3</c:v>
                  </c:pt>
                  <c:pt idx="39">
                    <c:v>1.4E-3</c:v>
                  </c:pt>
                  <c:pt idx="40">
                    <c:v>8.9999999999999998E-4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1.2999999999999999E-3</c:v>
                  </c:pt>
                  <c:pt idx="4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1.4999999999999999E-2</c:v>
                  </c:pt>
                  <c:pt idx="1">
                    <c:v>1.4999999999999999E-2</c:v>
                  </c:pt>
                  <c:pt idx="2">
                    <c:v>1.4999999999999999E-2</c:v>
                  </c:pt>
                  <c:pt idx="3">
                    <c:v>1.4999999999999999E-2</c:v>
                  </c:pt>
                  <c:pt idx="4">
                    <c:v>1.4999999999999999E-2</c:v>
                  </c:pt>
                  <c:pt idx="5">
                    <c:v>1.4999999999999999E-2</c:v>
                  </c:pt>
                  <c:pt idx="6">
                    <c:v>1.4999999999999999E-2</c:v>
                  </c:pt>
                  <c:pt idx="7">
                    <c:v>1.4999999999999999E-2</c:v>
                  </c:pt>
                  <c:pt idx="8">
                    <c:v>1.4999999999999999E-2</c:v>
                  </c:pt>
                  <c:pt idx="9">
                    <c:v>1.4999999999999999E-2</c:v>
                  </c:pt>
                  <c:pt idx="10">
                    <c:v>1.4999999999999999E-2</c:v>
                  </c:pt>
                  <c:pt idx="11">
                    <c:v>1.4999999999999999E-2</c:v>
                  </c:pt>
                  <c:pt idx="12">
                    <c:v>0</c:v>
                  </c:pt>
                  <c:pt idx="13">
                    <c:v>1.4999999999999999E-2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1.4999999999999999E-2</c:v>
                  </c:pt>
                  <c:pt idx="17">
                    <c:v>1.4999999999999999E-2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1.4999999999999999E-2</c:v>
                  </c:pt>
                  <c:pt idx="22">
                    <c:v>1.4999999999999999E-2</c:v>
                  </c:pt>
                  <c:pt idx="23">
                    <c:v>1.4999999999999999E-2</c:v>
                  </c:pt>
                  <c:pt idx="24">
                    <c:v>1.4999999999999999E-2</c:v>
                  </c:pt>
                  <c:pt idx="25">
                    <c:v>1.4999999999999999E-2</c:v>
                  </c:pt>
                  <c:pt idx="26">
                    <c:v>1.4999999999999999E-2</c:v>
                  </c:pt>
                  <c:pt idx="27">
                    <c:v>1.4999999999999999E-2</c:v>
                  </c:pt>
                  <c:pt idx="28">
                    <c:v>1.4999999999999999E-2</c:v>
                  </c:pt>
                  <c:pt idx="29">
                    <c:v>1.4999999999999999E-2</c:v>
                  </c:pt>
                  <c:pt idx="30">
                    <c:v>1.4999999999999999E-2</c:v>
                  </c:pt>
                  <c:pt idx="31">
                    <c:v>1.4999999999999999E-2</c:v>
                  </c:pt>
                  <c:pt idx="32">
                    <c:v>1.4999999999999999E-2</c:v>
                  </c:pt>
                  <c:pt idx="33">
                    <c:v>1.4E-3</c:v>
                  </c:pt>
                  <c:pt idx="34">
                    <c:v>1.1000000000000001E-3</c:v>
                  </c:pt>
                  <c:pt idx="35">
                    <c:v>1.8E-3</c:v>
                  </c:pt>
                  <c:pt idx="36">
                    <c:v>1E-3</c:v>
                  </c:pt>
                  <c:pt idx="37">
                    <c:v>1.9E-3</c:v>
                  </c:pt>
                  <c:pt idx="38">
                    <c:v>1.1999999999999999E-3</c:v>
                  </c:pt>
                  <c:pt idx="39">
                    <c:v>1.4E-3</c:v>
                  </c:pt>
                  <c:pt idx="40">
                    <c:v>8.9999999999999998E-4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1.2999999999999999E-3</c:v>
                  </c:pt>
                  <c:pt idx="4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-2888</c:v>
                </c:pt>
                <c:pt idx="1">
                  <c:v>-2888</c:v>
                </c:pt>
                <c:pt idx="2">
                  <c:v>-2850</c:v>
                </c:pt>
                <c:pt idx="3">
                  <c:v>-2844</c:v>
                </c:pt>
                <c:pt idx="4">
                  <c:v>-2175.5</c:v>
                </c:pt>
                <c:pt idx="5">
                  <c:v>-2175.5</c:v>
                </c:pt>
                <c:pt idx="6">
                  <c:v>-2037.5</c:v>
                </c:pt>
                <c:pt idx="7">
                  <c:v>-1901</c:v>
                </c:pt>
                <c:pt idx="8">
                  <c:v>-1357</c:v>
                </c:pt>
                <c:pt idx="9">
                  <c:v>-1353</c:v>
                </c:pt>
                <c:pt idx="10">
                  <c:v>-1323</c:v>
                </c:pt>
                <c:pt idx="11">
                  <c:v>-1323</c:v>
                </c:pt>
                <c:pt idx="12">
                  <c:v>0</c:v>
                </c:pt>
                <c:pt idx="13">
                  <c:v>0</c:v>
                </c:pt>
                <c:pt idx="14">
                  <c:v>108</c:v>
                </c:pt>
                <c:pt idx="15">
                  <c:v>108</c:v>
                </c:pt>
                <c:pt idx="16">
                  <c:v>110</c:v>
                </c:pt>
                <c:pt idx="17">
                  <c:v>118</c:v>
                </c:pt>
                <c:pt idx="18">
                  <c:v>118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176</c:v>
                </c:pt>
                <c:pt idx="23">
                  <c:v>184.5</c:v>
                </c:pt>
                <c:pt idx="24">
                  <c:v>276.5</c:v>
                </c:pt>
                <c:pt idx="25">
                  <c:v>276.5</c:v>
                </c:pt>
                <c:pt idx="26">
                  <c:v>872.5</c:v>
                </c:pt>
                <c:pt idx="27">
                  <c:v>874.5</c:v>
                </c:pt>
                <c:pt idx="28">
                  <c:v>876.5</c:v>
                </c:pt>
                <c:pt idx="29">
                  <c:v>880.5</c:v>
                </c:pt>
                <c:pt idx="30">
                  <c:v>4371</c:v>
                </c:pt>
                <c:pt idx="31">
                  <c:v>4371</c:v>
                </c:pt>
                <c:pt idx="32">
                  <c:v>4371</c:v>
                </c:pt>
                <c:pt idx="33">
                  <c:v>28074.5</c:v>
                </c:pt>
                <c:pt idx="34">
                  <c:v>28074.5</c:v>
                </c:pt>
                <c:pt idx="35">
                  <c:v>28074.5</c:v>
                </c:pt>
                <c:pt idx="36">
                  <c:v>28094.5</c:v>
                </c:pt>
                <c:pt idx="37">
                  <c:v>28094.5</c:v>
                </c:pt>
                <c:pt idx="38">
                  <c:v>28094.5</c:v>
                </c:pt>
                <c:pt idx="39">
                  <c:v>37557</c:v>
                </c:pt>
                <c:pt idx="40">
                  <c:v>37557</c:v>
                </c:pt>
                <c:pt idx="41">
                  <c:v>37557</c:v>
                </c:pt>
                <c:pt idx="42">
                  <c:v>37561</c:v>
                </c:pt>
                <c:pt idx="43">
                  <c:v>37561</c:v>
                </c:pt>
                <c:pt idx="44">
                  <c:v>37561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7A-4A4F-94C6-BD56029E9D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1.4999999999999999E-2</c:v>
                  </c:pt>
                  <c:pt idx="1">
                    <c:v>1.4999999999999999E-2</c:v>
                  </c:pt>
                  <c:pt idx="2">
                    <c:v>1.4999999999999999E-2</c:v>
                  </c:pt>
                  <c:pt idx="3">
                    <c:v>1.4999999999999999E-2</c:v>
                  </c:pt>
                  <c:pt idx="4">
                    <c:v>1.4999999999999999E-2</c:v>
                  </c:pt>
                  <c:pt idx="5">
                    <c:v>1.4999999999999999E-2</c:v>
                  </c:pt>
                  <c:pt idx="6">
                    <c:v>1.4999999999999999E-2</c:v>
                  </c:pt>
                  <c:pt idx="7">
                    <c:v>1.4999999999999999E-2</c:v>
                  </c:pt>
                  <c:pt idx="8">
                    <c:v>1.4999999999999999E-2</c:v>
                  </c:pt>
                  <c:pt idx="9">
                    <c:v>1.4999999999999999E-2</c:v>
                  </c:pt>
                  <c:pt idx="10">
                    <c:v>1.4999999999999999E-2</c:v>
                  </c:pt>
                  <c:pt idx="11">
                    <c:v>1.4999999999999999E-2</c:v>
                  </c:pt>
                  <c:pt idx="12">
                    <c:v>0</c:v>
                  </c:pt>
                  <c:pt idx="13">
                    <c:v>1.4999999999999999E-2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1.4999999999999999E-2</c:v>
                  </c:pt>
                  <c:pt idx="17">
                    <c:v>1.4999999999999999E-2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1.4999999999999999E-2</c:v>
                  </c:pt>
                  <c:pt idx="22">
                    <c:v>1.4999999999999999E-2</c:v>
                  </c:pt>
                  <c:pt idx="23">
                    <c:v>1.4999999999999999E-2</c:v>
                  </c:pt>
                  <c:pt idx="24">
                    <c:v>1.4999999999999999E-2</c:v>
                  </c:pt>
                  <c:pt idx="25">
                    <c:v>1.4999999999999999E-2</c:v>
                  </c:pt>
                  <c:pt idx="26">
                    <c:v>1.4999999999999999E-2</c:v>
                  </c:pt>
                  <c:pt idx="27">
                    <c:v>1.4999999999999999E-2</c:v>
                  </c:pt>
                  <c:pt idx="28">
                    <c:v>1.4999999999999999E-2</c:v>
                  </c:pt>
                  <c:pt idx="29">
                    <c:v>1.4999999999999999E-2</c:v>
                  </c:pt>
                  <c:pt idx="30">
                    <c:v>1.4999999999999999E-2</c:v>
                  </c:pt>
                  <c:pt idx="31">
                    <c:v>1.4999999999999999E-2</c:v>
                  </c:pt>
                  <c:pt idx="32">
                    <c:v>1.4999999999999999E-2</c:v>
                  </c:pt>
                  <c:pt idx="33">
                    <c:v>1.4E-3</c:v>
                  </c:pt>
                  <c:pt idx="34">
                    <c:v>1.1000000000000001E-3</c:v>
                  </c:pt>
                  <c:pt idx="35">
                    <c:v>1.8E-3</c:v>
                  </c:pt>
                  <c:pt idx="36">
                    <c:v>1E-3</c:v>
                  </c:pt>
                  <c:pt idx="37">
                    <c:v>1.9E-3</c:v>
                  </c:pt>
                  <c:pt idx="38">
                    <c:v>1.1999999999999999E-3</c:v>
                  </c:pt>
                  <c:pt idx="39">
                    <c:v>1.4E-3</c:v>
                  </c:pt>
                  <c:pt idx="40">
                    <c:v>8.9999999999999998E-4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1.2999999999999999E-3</c:v>
                  </c:pt>
                  <c:pt idx="4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1.4999999999999999E-2</c:v>
                  </c:pt>
                  <c:pt idx="1">
                    <c:v>1.4999999999999999E-2</c:v>
                  </c:pt>
                  <c:pt idx="2">
                    <c:v>1.4999999999999999E-2</c:v>
                  </c:pt>
                  <c:pt idx="3">
                    <c:v>1.4999999999999999E-2</c:v>
                  </c:pt>
                  <c:pt idx="4">
                    <c:v>1.4999999999999999E-2</c:v>
                  </c:pt>
                  <c:pt idx="5">
                    <c:v>1.4999999999999999E-2</c:v>
                  </c:pt>
                  <c:pt idx="6">
                    <c:v>1.4999999999999999E-2</c:v>
                  </c:pt>
                  <c:pt idx="7">
                    <c:v>1.4999999999999999E-2</c:v>
                  </c:pt>
                  <c:pt idx="8">
                    <c:v>1.4999999999999999E-2</c:v>
                  </c:pt>
                  <c:pt idx="9">
                    <c:v>1.4999999999999999E-2</c:v>
                  </c:pt>
                  <c:pt idx="10">
                    <c:v>1.4999999999999999E-2</c:v>
                  </c:pt>
                  <c:pt idx="11">
                    <c:v>1.4999999999999999E-2</c:v>
                  </c:pt>
                  <c:pt idx="12">
                    <c:v>0</c:v>
                  </c:pt>
                  <c:pt idx="13">
                    <c:v>1.4999999999999999E-2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1.4999999999999999E-2</c:v>
                  </c:pt>
                  <c:pt idx="17">
                    <c:v>1.4999999999999999E-2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1.4999999999999999E-2</c:v>
                  </c:pt>
                  <c:pt idx="22">
                    <c:v>1.4999999999999999E-2</c:v>
                  </c:pt>
                  <c:pt idx="23">
                    <c:v>1.4999999999999999E-2</c:v>
                  </c:pt>
                  <c:pt idx="24">
                    <c:v>1.4999999999999999E-2</c:v>
                  </c:pt>
                  <c:pt idx="25">
                    <c:v>1.4999999999999999E-2</c:v>
                  </c:pt>
                  <c:pt idx="26">
                    <c:v>1.4999999999999999E-2</c:v>
                  </c:pt>
                  <c:pt idx="27">
                    <c:v>1.4999999999999999E-2</c:v>
                  </c:pt>
                  <c:pt idx="28">
                    <c:v>1.4999999999999999E-2</c:v>
                  </c:pt>
                  <c:pt idx="29">
                    <c:v>1.4999999999999999E-2</c:v>
                  </c:pt>
                  <c:pt idx="30">
                    <c:v>1.4999999999999999E-2</c:v>
                  </c:pt>
                  <c:pt idx="31">
                    <c:v>1.4999999999999999E-2</c:v>
                  </c:pt>
                  <c:pt idx="32">
                    <c:v>1.4999999999999999E-2</c:v>
                  </c:pt>
                  <c:pt idx="33">
                    <c:v>1.4E-3</c:v>
                  </c:pt>
                  <c:pt idx="34">
                    <c:v>1.1000000000000001E-3</c:v>
                  </c:pt>
                  <c:pt idx="35">
                    <c:v>1.8E-3</c:v>
                  </c:pt>
                  <c:pt idx="36">
                    <c:v>1E-3</c:v>
                  </c:pt>
                  <c:pt idx="37">
                    <c:v>1.9E-3</c:v>
                  </c:pt>
                  <c:pt idx="38">
                    <c:v>1.1999999999999999E-3</c:v>
                  </c:pt>
                  <c:pt idx="39">
                    <c:v>1.4E-3</c:v>
                  </c:pt>
                  <c:pt idx="40">
                    <c:v>8.9999999999999998E-4</c:v>
                  </c:pt>
                  <c:pt idx="41">
                    <c:v>5.0000000000000001E-4</c:v>
                  </c:pt>
                  <c:pt idx="42">
                    <c:v>6.9999999999999999E-4</c:v>
                  </c:pt>
                  <c:pt idx="43">
                    <c:v>1.2999999999999999E-3</c:v>
                  </c:pt>
                  <c:pt idx="4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-2888</c:v>
                </c:pt>
                <c:pt idx="1">
                  <c:v>-2888</c:v>
                </c:pt>
                <c:pt idx="2">
                  <c:v>-2850</c:v>
                </c:pt>
                <c:pt idx="3">
                  <c:v>-2844</c:v>
                </c:pt>
                <c:pt idx="4">
                  <c:v>-2175.5</c:v>
                </c:pt>
                <c:pt idx="5">
                  <c:v>-2175.5</c:v>
                </c:pt>
                <c:pt idx="6">
                  <c:v>-2037.5</c:v>
                </c:pt>
                <c:pt idx="7">
                  <c:v>-1901</c:v>
                </c:pt>
                <c:pt idx="8">
                  <c:v>-1357</c:v>
                </c:pt>
                <c:pt idx="9">
                  <c:v>-1353</c:v>
                </c:pt>
                <c:pt idx="10">
                  <c:v>-1323</c:v>
                </c:pt>
                <c:pt idx="11">
                  <c:v>-1323</c:v>
                </c:pt>
                <c:pt idx="12">
                  <c:v>0</c:v>
                </c:pt>
                <c:pt idx="13">
                  <c:v>0</c:v>
                </c:pt>
                <c:pt idx="14">
                  <c:v>108</c:v>
                </c:pt>
                <c:pt idx="15">
                  <c:v>108</c:v>
                </c:pt>
                <c:pt idx="16">
                  <c:v>110</c:v>
                </c:pt>
                <c:pt idx="17">
                  <c:v>118</c:v>
                </c:pt>
                <c:pt idx="18">
                  <c:v>118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176</c:v>
                </c:pt>
                <c:pt idx="23">
                  <c:v>184.5</c:v>
                </c:pt>
                <c:pt idx="24">
                  <c:v>276.5</c:v>
                </c:pt>
                <c:pt idx="25">
                  <c:v>276.5</c:v>
                </c:pt>
                <c:pt idx="26">
                  <c:v>872.5</c:v>
                </c:pt>
                <c:pt idx="27">
                  <c:v>874.5</c:v>
                </c:pt>
                <c:pt idx="28">
                  <c:v>876.5</c:v>
                </c:pt>
                <c:pt idx="29">
                  <c:v>880.5</c:v>
                </c:pt>
                <c:pt idx="30">
                  <c:v>4371</c:v>
                </c:pt>
                <c:pt idx="31">
                  <c:v>4371</c:v>
                </c:pt>
                <c:pt idx="32">
                  <c:v>4371</c:v>
                </c:pt>
                <c:pt idx="33">
                  <c:v>28074.5</c:v>
                </c:pt>
                <c:pt idx="34">
                  <c:v>28074.5</c:v>
                </c:pt>
                <c:pt idx="35">
                  <c:v>28074.5</c:v>
                </c:pt>
                <c:pt idx="36">
                  <c:v>28094.5</c:v>
                </c:pt>
                <c:pt idx="37">
                  <c:v>28094.5</c:v>
                </c:pt>
                <c:pt idx="38">
                  <c:v>28094.5</c:v>
                </c:pt>
                <c:pt idx="39">
                  <c:v>37557</c:v>
                </c:pt>
                <c:pt idx="40">
                  <c:v>37557</c:v>
                </c:pt>
                <c:pt idx="41">
                  <c:v>37557</c:v>
                </c:pt>
                <c:pt idx="42">
                  <c:v>37561</c:v>
                </c:pt>
                <c:pt idx="43">
                  <c:v>37561</c:v>
                </c:pt>
                <c:pt idx="44">
                  <c:v>37561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7A-4A4F-94C6-BD56029E9D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-2888</c:v>
                </c:pt>
                <c:pt idx="1">
                  <c:v>-2888</c:v>
                </c:pt>
                <c:pt idx="2">
                  <c:v>-2850</c:v>
                </c:pt>
                <c:pt idx="3">
                  <c:v>-2844</c:v>
                </c:pt>
                <c:pt idx="4">
                  <c:v>-2175.5</c:v>
                </c:pt>
                <c:pt idx="5">
                  <c:v>-2175.5</c:v>
                </c:pt>
                <c:pt idx="6">
                  <c:v>-2037.5</c:v>
                </c:pt>
                <c:pt idx="7">
                  <c:v>-1901</c:v>
                </c:pt>
                <c:pt idx="8">
                  <c:v>-1357</c:v>
                </c:pt>
                <c:pt idx="9">
                  <c:v>-1353</c:v>
                </c:pt>
                <c:pt idx="10">
                  <c:v>-1323</c:v>
                </c:pt>
                <c:pt idx="11">
                  <c:v>-1323</c:v>
                </c:pt>
                <c:pt idx="12">
                  <c:v>0</c:v>
                </c:pt>
                <c:pt idx="13">
                  <c:v>0</c:v>
                </c:pt>
                <c:pt idx="14">
                  <c:v>108</c:v>
                </c:pt>
                <c:pt idx="15">
                  <c:v>108</c:v>
                </c:pt>
                <c:pt idx="16">
                  <c:v>110</c:v>
                </c:pt>
                <c:pt idx="17">
                  <c:v>118</c:v>
                </c:pt>
                <c:pt idx="18">
                  <c:v>118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176</c:v>
                </c:pt>
                <c:pt idx="23">
                  <c:v>184.5</c:v>
                </c:pt>
                <c:pt idx="24">
                  <c:v>276.5</c:v>
                </c:pt>
                <c:pt idx="25">
                  <c:v>276.5</c:v>
                </c:pt>
                <c:pt idx="26">
                  <c:v>872.5</c:v>
                </c:pt>
                <c:pt idx="27">
                  <c:v>874.5</c:v>
                </c:pt>
                <c:pt idx="28">
                  <c:v>876.5</c:v>
                </c:pt>
                <c:pt idx="29">
                  <c:v>880.5</c:v>
                </c:pt>
                <c:pt idx="30">
                  <c:v>4371</c:v>
                </c:pt>
                <c:pt idx="31">
                  <c:v>4371</c:v>
                </c:pt>
                <c:pt idx="32">
                  <c:v>4371</c:v>
                </c:pt>
                <c:pt idx="33">
                  <c:v>28074.5</c:v>
                </c:pt>
                <c:pt idx="34">
                  <c:v>28074.5</c:v>
                </c:pt>
                <c:pt idx="35">
                  <c:v>28074.5</c:v>
                </c:pt>
                <c:pt idx="36">
                  <c:v>28094.5</c:v>
                </c:pt>
                <c:pt idx="37">
                  <c:v>28094.5</c:v>
                </c:pt>
                <c:pt idx="38">
                  <c:v>28094.5</c:v>
                </c:pt>
                <c:pt idx="39">
                  <c:v>37557</c:v>
                </c:pt>
                <c:pt idx="40">
                  <c:v>37557</c:v>
                </c:pt>
                <c:pt idx="41">
                  <c:v>37557</c:v>
                </c:pt>
                <c:pt idx="42">
                  <c:v>37561</c:v>
                </c:pt>
                <c:pt idx="43">
                  <c:v>37561</c:v>
                </c:pt>
                <c:pt idx="44">
                  <c:v>37561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-4.577339060036302E-3</c:v>
                </c:pt>
                <c:pt idx="1">
                  <c:v>-4.577339060036302E-3</c:v>
                </c:pt>
                <c:pt idx="2">
                  <c:v>-4.5073444756466696E-3</c:v>
                </c:pt>
                <c:pt idx="3">
                  <c:v>-4.4962926991640962E-3</c:v>
                </c:pt>
                <c:pt idx="4">
                  <c:v>-3.2649406027306883E-3</c:v>
                </c:pt>
                <c:pt idx="5">
                  <c:v>-3.2649406027306883E-3</c:v>
                </c:pt>
                <c:pt idx="6">
                  <c:v>-3.0107497436314954E-3</c:v>
                </c:pt>
                <c:pt idx="7">
                  <c:v>-2.7593218286529465E-3</c:v>
                </c:pt>
                <c:pt idx="8">
                  <c:v>-1.7572940942329404E-3</c:v>
                </c:pt>
                <c:pt idx="9">
                  <c:v>-1.7499262432445583E-3</c:v>
                </c:pt>
                <c:pt idx="10">
                  <c:v>-1.69466736083169E-3</c:v>
                </c:pt>
                <c:pt idx="11">
                  <c:v>-1.69466736083169E-3</c:v>
                </c:pt>
                <c:pt idx="12">
                  <c:v>7.4224935357578709E-4</c:v>
                </c:pt>
                <c:pt idx="13">
                  <c:v>7.4224935357578709E-4</c:v>
                </c:pt>
                <c:pt idx="14">
                  <c:v>9.4118133026211174E-4</c:v>
                </c:pt>
                <c:pt idx="15">
                  <c:v>9.4118133026211174E-4</c:v>
                </c:pt>
                <c:pt idx="16">
                  <c:v>9.4486525575630299E-4</c:v>
                </c:pt>
                <c:pt idx="17">
                  <c:v>9.5960095773306778E-4</c:v>
                </c:pt>
                <c:pt idx="18">
                  <c:v>9.5960095773306778E-4</c:v>
                </c:pt>
                <c:pt idx="19">
                  <c:v>1.0332794676168916E-3</c:v>
                </c:pt>
                <c:pt idx="20">
                  <c:v>1.0332794676168916E-3</c:v>
                </c:pt>
                <c:pt idx="21">
                  <c:v>1.0553830205820389E-3</c:v>
                </c:pt>
                <c:pt idx="22">
                  <c:v>1.0664347970646124E-3</c:v>
                </c:pt>
                <c:pt idx="23">
                  <c:v>1.0820914804149252E-3</c:v>
                </c:pt>
                <c:pt idx="24">
                  <c:v>1.2515520531477201E-3</c:v>
                </c:pt>
                <c:pt idx="25">
                  <c:v>1.2515520531477201E-3</c:v>
                </c:pt>
                <c:pt idx="26">
                  <c:v>2.349361850416697E-3</c:v>
                </c:pt>
                <c:pt idx="27">
                  <c:v>2.3530457759108883E-3</c:v>
                </c:pt>
                <c:pt idx="28">
                  <c:v>2.3567297014050795E-3</c:v>
                </c:pt>
                <c:pt idx="29">
                  <c:v>2.3640975523934616E-3</c:v>
                </c:pt>
                <c:pt idx="30">
                  <c:v>8.7934685211306495E-3</c:v>
                </c:pt>
                <c:pt idx="31">
                  <c:v>8.7934685211306495E-3</c:v>
                </c:pt>
                <c:pt idx="32">
                  <c:v>8.7934685211306495E-3</c:v>
                </c:pt>
                <c:pt idx="33">
                  <c:v>5.2454432496911174E-2</c:v>
                </c:pt>
                <c:pt idx="34">
                  <c:v>5.2454432496911174E-2</c:v>
                </c:pt>
                <c:pt idx="35">
                  <c:v>5.2454432496911174E-2</c:v>
                </c:pt>
                <c:pt idx="36">
                  <c:v>5.2491271751853093E-2</c:v>
                </c:pt>
                <c:pt idx="37">
                  <c:v>5.2491271751853093E-2</c:v>
                </c:pt>
                <c:pt idx="38">
                  <c:v>5.2491271751853093E-2</c:v>
                </c:pt>
                <c:pt idx="39">
                  <c:v>6.9920844246245201E-2</c:v>
                </c:pt>
                <c:pt idx="40">
                  <c:v>6.9920844246245201E-2</c:v>
                </c:pt>
                <c:pt idx="41">
                  <c:v>6.9920844246245201E-2</c:v>
                </c:pt>
                <c:pt idx="42">
                  <c:v>6.9928212097233572E-2</c:v>
                </c:pt>
                <c:pt idx="43">
                  <c:v>6.9928212097233572E-2</c:v>
                </c:pt>
                <c:pt idx="44">
                  <c:v>6.9928212097233572E-2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7A-4A4F-94C6-BD56029E9D2A}"/>
            </c:ext>
          </c:extLst>
        </c:ser>
        <c:ser>
          <c:idx val="8"/>
          <c:order val="8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6"/>
            <c:spPr>
              <a:solidFill>
                <a:schemeClr val="bg1">
                  <a:alpha val="0"/>
                </a:scheme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-2888</c:v>
                </c:pt>
                <c:pt idx="1">
                  <c:v>-2888</c:v>
                </c:pt>
                <c:pt idx="2">
                  <c:v>-2850</c:v>
                </c:pt>
                <c:pt idx="3">
                  <c:v>-2844</c:v>
                </c:pt>
                <c:pt idx="4">
                  <c:v>-2175.5</c:v>
                </c:pt>
                <c:pt idx="5">
                  <c:v>-2175.5</c:v>
                </c:pt>
                <c:pt idx="6">
                  <c:v>-2037.5</c:v>
                </c:pt>
                <c:pt idx="7">
                  <c:v>-1901</c:v>
                </c:pt>
                <c:pt idx="8">
                  <c:v>-1357</c:v>
                </c:pt>
                <c:pt idx="9">
                  <c:v>-1353</c:v>
                </c:pt>
                <c:pt idx="10">
                  <c:v>-1323</c:v>
                </c:pt>
                <c:pt idx="11">
                  <c:v>-1323</c:v>
                </c:pt>
                <c:pt idx="12">
                  <c:v>0</c:v>
                </c:pt>
                <c:pt idx="13">
                  <c:v>0</c:v>
                </c:pt>
                <c:pt idx="14">
                  <c:v>108</c:v>
                </c:pt>
                <c:pt idx="15">
                  <c:v>108</c:v>
                </c:pt>
                <c:pt idx="16">
                  <c:v>110</c:v>
                </c:pt>
                <c:pt idx="17">
                  <c:v>118</c:v>
                </c:pt>
                <c:pt idx="18">
                  <c:v>118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176</c:v>
                </c:pt>
                <c:pt idx="23">
                  <c:v>184.5</c:v>
                </c:pt>
                <c:pt idx="24">
                  <c:v>276.5</c:v>
                </c:pt>
                <c:pt idx="25">
                  <c:v>276.5</c:v>
                </c:pt>
                <c:pt idx="26">
                  <c:v>872.5</c:v>
                </c:pt>
                <c:pt idx="27">
                  <c:v>874.5</c:v>
                </c:pt>
                <c:pt idx="28">
                  <c:v>876.5</c:v>
                </c:pt>
                <c:pt idx="29">
                  <c:v>880.5</c:v>
                </c:pt>
                <c:pt idx="30">
                  <c:v>4371</c:v>
                </c:pt>
                <c:pt idx="31">
                  <c:v>4371</c:v>
                </c:pt>
                <c:pt idx="32">
                  <c:v>4371</c:v>
                </c:pt>
                <c:pt idx="33">
                  <c:v>28074.5</c:v>
                </c:pt>
                <c:pt idx="34">
                  <c:v>28074.5</c:v>
                </c:pt>
                <c:pt idx="35">
                  <c:v>28074.5</c:v>
                </c:pt>
                <c:pt idx="36">
                  <c:v>28094.5</c:v>
                </c:pt>
                <c:pt idx="37">
                  <c:v>28094.5</c:v>
                </c:pt>
                <c:pt idx="38">
                  <c:v>28094.5</c:v>
                </c:pt>
                <c:pt idx="39">
                  <c:v>37557</c:v>
                </c:pt>
                <c:pt idx="40">
                  <c:v>37557</c:v>
                </c:pt>
                <c:pt idx="41">
                  <c:v>37557</c:v>
                </c:pt>
                <c:pt idx="42">
                  <c:v>37561</c:v>
                </c:pt>
                <c:pt idx="43">
                  <c:v>37561</c:v>
                </c:pt>
                <c:pt idx="44">
                  <c:v>37561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7A-4A4F-94C6-BD56029E9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744232"/>
        <c:axId val="1"/>
      </c:scatterChart>
      <c:valAx>
        <c:axId val="722744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744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55267364600425"/>
          <c:y val="0.92000129214617399"/>
          <c:w val="0.81744728097328645"/>
          <c:h val="5.780268264013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17</xdr:col>
      <xdr:colOff>323850</xdr:colOff>
      <xdr:row>18</xdr:row>
      <xdr:rowOff>95250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22988F94-A5A7-23CF-8873-DC78612FB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3"/>
  <sheetViews>
    <sheetView tabSelected="1" workbookViewId="0">
      <pane xSplit="14" ySplit="22" topLeftCell="O54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28515625" customWidth="1"/>
    <col min="6" max="6" width="14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7" customFormat="1" ht="20.25" x14ac:dyDescent="0.2">
      <c r="A1" s="26" t="s">
        <v>41</v>
      </c>
    </row>
    <row r="2" spans="1:6" s="7" customFormat="1" ht="12.95" customHeight="1" x14ac:dyDescent="0.2">
      <c r="A2" s="7" t="s">
        <v>24</v>
      </c>
      <c r="B2" s="7" t="s">
        <v>34</v>
      </c>
      <c r="C2" s="8" t="s">
        <v>31</v>
      </c>
    </row>
    <row r="3" spans="1:6" s="7" customFormat="1" ht="12.95" customHeight="1" thickBot="1" x14ac:dyDescent="0.25">
      <c r="C3" s="8" t="s">
        <v>32</v>
      </c>
    </row>
    <row r="4" spans="1:6" s="7" customFormat="1" ht="12.95" customHeight="1" thickTop="1" thickBot="1" x14ac:dyDescent="0.25">
      <c r="A4" s="9" t="s">
        <v>0</v>
      </c>
      <c r="C4" s="10">
        <v>31233.543000000001</v>
      </c>
      <c r="D4" s="11">
        <v>0.49828260000000002</v>
      </c>
    </row>
    <row r="5" spans="1:6" s="7" customFormat="1" ht="12.95" customHeight="1" x14ac:dyDescent="0.2"/>
    <row r="6" spans="1:6" s="7" customFormat="1" ht="12.95" customHeight="1" x14ac:dyDescent="0.2">
      <c r="A6" s="9" t="s">
        <v>1</v>
      </c>
    </row>
    <row r="7" spans="1:6" s="7" customFormat="1" ht="12.95" customHeight="1" x14ac:dyDescent="0.2">
      <c r="A7" s="7" t="s">
        <v>2</v>
      </c>
      <c r="C7" s="7">
        <f>+C4</f>
        <v>31233.543000000001</v>
      </c>
    </row>
    <row r="8" spans="1:6" s="7" customFormat="1" ht="12.95" customHeight="1" x14ac:dyDescent="0.2">
      <c r="A8" s="7" t="s">
        <v>3</v>
      </c>
      <c r="C8" s="7">
        <f>+D4</f>
        <v>0.49828260000000002</v>
      </c>
    </row>
    <row r="9" spans="1:6" s="7" customFormat="1" ht="12.95" customHeight="1" x14ac:dyDescent="0.2">
      <c r="A9" s="12" t="s">
        <v>35</v>
      </c>
      <c r="C9" s="13">
        <v>-9.5</v>
      </c>
      <c r="D9" s="7" t="s">
        <v>36</v>
      </c>
    </row>
    <row r="10" spans="1:6" s="7" customFormat="1" ht="12.95" customHeight="1" thickBot="1" x14ac:dyDescent="0.25">
      <c r="C10" s="14" t="s">
        <v>20</v>
      </c>
      <c r="D10" s="14" t="s">
        <v>21</v>
      </c>
    </row>
    <row r="11" spans="1:6" s="7" customFormat="1" ht="12.95" customHeight="1" x14ac:dyDescent="0.2">
      <c r="A11" s="7" t="s">
        <v>16</v>
      </c>
      <c r="C11" s="7">
        <f>INTERCEPT(G21:G998,F21:F998)</f>
        <v>7.4224935357578709E-4</v>
      </c>
      <c r="D11" s="15"/>
    </row>
    <row r="12" spans="1:6" s="7" customFormat="1" ht="12.95" customHeight="1" x14ac:dyDescent="0.2">
      <c r="A12" s="7" t="s">
        <v>17</v>
      </c>
      <c r="C12" s="7">
        <f>SLOPE(G21:G998,F21:F998)</f>
        <v>1.8419627470955989E-6</v>
      </c>
      <c r="D12" s="15"/>
    </row>
    <row r="13" spans="1:6" s="7" customFormat="1" ht="12.95" customHeight="1" x14ac:dyDescent="0.2">
      <c r="A13" s="7" t="s">
        <v>19</v>
      </c>
      <c r="C13" s="15" t="s">
        <v>14</v>
      </c>
      <c r="D13" s="15"/>
      <c r="E13" s="18" t="s">
        <v>37</v>
      </c>
      <c r="F13" s="19">
        <f ca="1">TODAY()+15018.5-B9/24</f>
        <v>60374.5</v>
      </c>
    </row>
    <row r="14" spans="1:6" s="7" customFormat="1" ht="12.95" customHeight="1" x14ac:dyDescent="0.2">
      <c r="E14" s="18" t="s">
        <v>38</v>
      </c>
      <c r="F14" s="19">
        <f ca="1">ROUND(2*(F13-C15)/C16,0)/2+1</f>
        <v>20922.5</v>
      </c>
    </row>
    <row r="15" spans="1:6" s="7" customFormat="1" ht="12.95" customHeight="1" x14ac:dyDescent="0.2">
      <c r="A15" s="16" t="s">
        <v>18</v>
      </c>
      <c r="C15" s="17">
        <f>(C7+C11)+(C8+C12)*INT(MAX(F21:F3533))</f>
        <v>49949.605666812102</v>
      </c>
      <c r="E15" s="18" t="s">
        <v>39</v>
      </c>
      <c r="F15" s="21">
        <f ca="1">+C15+C16*F14-15018.5-C9/24</f>
        <v>45356.857737111015</v>
      </c>
    </row>
    <row r="16" spans="1:6" s="7" customFormat="1" ht="12.95" customHeight="1" x14ac:dyDescent="0.2">
      <c r="A16" s="9" t="s">
        <v>4</v>
      </c>
      <c r="C16" s="20">
        <f>+C8+C12</f>
        <v>0.49828444196274713</v>
      </c>
      <c r="F16" s="22" t="s">
        <v>40</v>
      </c>
    </row>
    <row r="17" spans="1:19" s="7" customFormat="1" ht="12.95" customHeight="1" thickBot="1" x14ac:dyDescent="0.25">
      <c r="A17" s="18" t="s">
        <v>33</v>
      </c>
      <c r="C17" s="7">
        <f>COUNT(C21:C2191)</f>
        <v>45</v>
      </c>
    </row>
    <row r="18" spans="1:19" s="7" customFormat="1" ht="12.95" customHeight="1" thickTop="1" thickBot="1" x14ac:dyDescent="0.25">
      <c r="A18" s="9" t="s">
        <v>5</v>
      </c>
      <c r="C18" s="10">
        <f>+C15</f>
        <v>49949.605666812102</v>
      </c>
      <c r="D18" s="11">
        <f>+C16</f>
        <v>0.49828444196274713</v>
      </c>
    </row>
    <row r="19" spans="1:19" s="7" customFormat="1" ht="12.95" customHeight="1" thickTop="1" x14ac:dyDescent="0.2"/>
    <row r="20" spans="1:19" s="7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13</v>
      </c>
      <c r="E20" s="14" t="s">
        <v>9</v>
      </c>
      <c r="F20" s="14" t="s">
        <v>10</v>
      </c>
      <c r="G20" s="14" t="s">
        <v>11</v>
      </c>
      <c r="H20" s="23" t="s">
        <v>12</v>
      </c>
      <c r="I20" s="23" t="s">
        <v>42</v>
      </c>
      <c r="J20" s="23" t="s">
        <v>43</v>
      </c>
      <c r="K20" s="23" t="s">
        <v>44</v>
      </c>
      <c r="L20" s="23" t="s">
        <v>25</v>
      </c>
      <c r="M20" s="23" t="s">
        <v>26</v>
      </c>
      <c r="N20" s="23" t="s">
        <v>27</v>
      </c>
      <c r="O20" s="23" t="s">
        <v>23</v>
      </c>
      <c r="P20" s="24" t="s">
        <v>22</v>
      </c>
      <c r="Q20" s="14" t="s">
        <v>15</v>
      </c>
      <c r="S20" s="27" t="s">
        <v>45</v>
      </c>
    </row>
    <row r="21" spans="1:19" s="7" customFormat="1" ht="12.95" customHeight="1" x14ac:dyDescent="0.2">
      <c r="A21" s="3" t="s">
        <v>28</v>
      </c>
      <c r="B21" s="4" t="s">
        <v>29</v>
      </c>
      <c r="C21" s="6">
        <v>29794.495999999999</v>
      </c>
      <c r="D21" s="4">
        <v>1.4999999999999999E-2</v>
      </c>
      <c r="E21" s="7">
        <f t="shared" ref="E21:E65" si="0">+(C21-C$7)/C$8</f>
        <v>-2888.0137496272241</v>
      </c>
      <c r="F21" s="7">
        <f t="shared" ref="F21:F65" si="1">ROUND(2*E21,0)/2</f>
        <v>-2888</v>
      </c>
      <c r="G21" s="7">
        <f t="shared" ref="G21:G65" si="2">+C21-(C$7+F21*C$8)</f>
        <v>-6.851200003438862E-3</v>
      </c>
      <c r="I21" s="7">
        <f t="shared" ref="I21:I32" si="3">+G21</f>
        <v>-6.851200003438862E-3</v>
      </c>
      <c r="O21" s="7">
        <f t="shared" ref="O21:O65" si="4">+C$11+C$12*$F21</f>
        <v>-4.577339060036302E-3</v>
      </c>
      <c r="Q21" s="25">
        <f t="shared" ref="Q21:Q65" si="5">+C21-15018.5</f>
        <v>14775.995999999999</v>
      </c>
    </row>
    <row r="22" spans="1:19" s="7" customFormat="1" ht="12.95" customHeight="1" x14ac:dyDescent="0.2">
      <c r="A22" s="3" t="s">
        <v>28</v>
      </c>
      <c r="B22" s="4" t="s">
        <v>29</v>
      </c>
      <c r="C22" s="6">
        <v>29794.518</v>
      </c>
      <c r="D22" s="4">
        <v>1.4999999999999999E-2</v>
      </c>
      <c r="E22" s="7">
        <f t="shared" si="0"/>
        <v>-2887.9695979751277</v>
      </c>
      <c r="F22" s="7">
        <f t="shared" si="1"/>
        <v>-2888</v>
      </c>
      <c r="G22" s="7">
        <f t="shared" si="2"/>
        <v>1.5148799997405149E-2</v>
      </c>
      <c r="I22" s="7">
        <f t="shared" si="3"/>
        <v>1.5148799997405149E-2</v>
      </c>
      <c r="O22" s="7">
        <f t="shared" si="4"/>
        <v>-4.577339060036302E-3</v>
      </c>
      <c r="Q22" s="25">
        <f t="shared" si="5"/>
        <v>14776.018</v>
      </c>
    </row>
    <row r="23" spans="1:19" s="7" customFormat="1" ht="12.95" customHeight="1" x14ac:dyDescent="0.2">
      <c r="A23" s="3" t="s">
        <v>28</v>
      </c>
      <c r="B23" s="4" t="s">
        <v>29</v>
      </c>
      <c r="C23" s="6">
        <v>29813.418000000001</v>
      </c>
      <c r="D23" s="4">
        <v>1.4999999999999999E-2</v>
      </c>
      <c r="E23" s="7">
        <f t="shared" si="0"/>
        <v>-2850.039315039297</v>
      </c>
      <c r="F23" s="7">
        <f t="shared" si="1"/>
        <v>-2850</v>
      </c>
      <c r="G23" s="7">
        <f t="shared" si="2"/>
        <v>-1.9589999999880092E-2</v>
      </c>
      <c r="I23" s="7">
        <f t="shared" si="3"/>
        <v>-1.9589999999880092E-2</v>
      </c>
      <c r="O23" s="7">
        <f t="shared" si="4"/>
        <v>-4.5073444756466696E-3</v>
      </c>
      <c r="Q23" s="25">
        <f t="shared" si="5"/>
        <v>14794.918000000001</v>
      </c>
    </row>
    <row r="24" spans="1:19" s="7" customFormat="1" ht="12.95" customHeight="1" x14ac:dyDescent="0.2">
      <c r="A24" s="3" t="s">
        <v>28</v>
      </c>
      <c r="B24" s="4" t="s">
        <v>29</v>
      </c>
      <c r="C24" s="6">
        <v>29816.43</v>
      </c>
      <c r="D24" s="4">
        <v>1.4999999999999999E-2</v>
      </c>
      <c r="E24" s="7">
        <f t="shared" si="0"/>
        <v>-2843.9945524888913</v>
      </c>
      <c r="F24" s="7">
        <f t="shared" si="1"/>
        <v>-2844</v>
      </c>
      <c r="G24" s="7">
        <f t="shared" si="2"/>
        <v>2.7143999977852218E-3</v>
      </c>
      <c r="I24" s="7">
        <f t="shared" si="3"/>
        <v>2.7143999977852218E-3</v>
      </c>
      <c r="O24" s="7">
        <f t="shared" si="4"/>
        <v>-4.4962926991640962E-3</v>
      </c>
      <c r="Q24" s="25">
        <f t="shared" si="5"/>
        <v>14797.93</v>
      </c>
    </row>
    <row r="25" spans="1:19" s="7" customFormat="1" ht="12.95" customHeight="1" x14ac:dyDescent="0.2">
      <c r="A25" s="3" t="s">
        <v>28</v>
      </c>
      <c r="B25" s="4" t="s">
        <v>30</v>
      </c>
      <c r="C25" s="6">
        <v>30149.523000000001</v>
      </c>
      <c r="D25" s="4">
        <v>1.4999999999999999E-2</v>
      </c>
      <c r="E25" s="7">
        <f t="shared" si="0"/>
        <v>-2175.5124501638234</v>
      </c>
      <c r="F25" s="7">
        <f t="shared" si="1"/>
        <v>-2175.5</v>
      </c>
      <c r="G25" s="7">
        <f t="shared" si="2"/>
        <v>-6.2036999988777097E-3</v>
      </c>
      <c r="I25" s="7">
        <f t="shared" si="3"/>
        <v>-6.2036999988777097E-3</v>
      </c>
      <c r="O25" s="7">
        <f t="shared" si="4"/>
        <v>-3.2649406027306883E-3</v>
      </c>
      <c r="Q25" s="25">
        <f t="shared" si="5"/>
        <v>15131.023000000001</v>
      </c>
    </row>
    <row r="26" spans="1:19" s="7" customFormat="1" ht="12.95" customHeight="1" x14ac:dyDescent="0.2">
      <c r="A26" s="3" t="s">
        <v>28</v>
      </c>
      <c r="B26" s="4" t="s">
        <v>30</v>
      </c>
      <c r="C26" s="6">
        <v>30149.544999999998</v>
      </c>
      <c r="D26" s="4">
        <v>1.4999999999999999E-2</v>
      </c>
      <c r="E26" s="7">
        <f t="shared" si="0"/>
        <v>-2175.4682985117347</v>
      </c>
      <c r="F26" s="7">
        <f t="shared" si="1"/>
        <v>-2175.5</v>
      </c>
      <c r="G26" s="7">
        <f t="shared" si="2"/>
        <v>1.5796299998328323E-2</v>
      </c>
      <c r="I26" s="7">
        <f t="shared" si="3"/>
        <v>1.5796299998328323E-2</v>
      </c>
      <c r="O26" s="7">
        <f t="shared" si="4"/>
        <v>-3.2649406027306883E-3</v>
      </c>
      <c r="Q26" s="25">
        <f t="shared" si="5"/>
        <v>15131.044999999998</v>
      </c>
    </row>
    <row r="27" spans="1:19" s="7" customFormat="1" ht="12.95" customHeight="1" x14ac:dyDescent="0.2">
      <c r="A27" s="3" t="s">
        <v>28</v>
      </c>
      <c r="B27" s="4" t="s">
        <v>30</v>
      </c>
      <c r="C27" s="6">
        <v>30218.293000000001</v>
      </c>
      <c r="D27" s="4">
        <v>1.4999999999999999E-2</v>
      </c>
      <c r="E27" s="7">
        <f t="shared" si="0"/>
        <v>-2037.4983995026114</v>
      </c>
      <c r="F27" s="7">
        <f t="shared" si="1"/>
        <v>-2037.5</v>
      </c>
      <c r="G27" s="7">
        <f t="shared" si="2"/>
        <v>7.9750000077183358E-4</v>
      </c>
      <c r="I27" s="7">
        <f t="shared" si="3"/>
        <v>7.9750000077183358E-4</v>
      </c>
      <c r="O27" s="7">
        <f t="shared" si="4"/>
        <v>-3.0107497436314954E-3</v>
      </c>
      <c r="Q27" s="25">
        <f t="shared" si="5"/>
        <v>15199.793000000001</v>
      </c>
    </row>
    <row r="28" spans="1:19" s="7" customFormat="1" ht="12.95" customHeight="1" x14ac:dyDescent="0.2">
      <c r="A28" s="3" t="s">
        <v>28</v>
      </c>
      <c r="B28" s="4" t="s">
        <v>29</v>
      </c>
      <c r="C28" s="6">
        <v>30286.307000000001</v>
      </c>
      <c r="D28" s="4">
        <v>1.4999999999999999E-2</v>
      </c>
      <c r="E28" s="7">
        <f t="shared" si="0"/>
        <v>-1901.001560158835</v>
      </c>
      <c r="F28" s="7">
        <f t="shared" si="1"/>
        <v>-1901</v>
      </c>
      <c r="G28" s="7">
        <f t="shared" si="2"/>
        <v>-7.7740000051562674E-4</v>
      </c>
      <c r="I28" s="7">
        <f t="shared" si="3"/>
        <v>-7.7740000051562674E-4</v>
      </c>
      <c r="O28" s="7">
        <f t="shared" si="4"/>
        <v>-2.7593218286529465E-3</v>
      </c>
      <c r="Q28" s="25">
        <f t="shared" si="5"/>
        <v>15267.807000000001</v>
      </c>
    </row>
    <row r="29" spans="1:19" x14ac:dyDescent="0.2">
      <c r="A29" s="3" t="s">
        <v>28</v>
      </c>
      <c r="B29" s="4" t="s">
        <v>29</v>
      </c>
      <c r="C29" s="6">
        <v>30557.368999999999</v>
      </c>
      <c r="D29" s="4">
        <v>1.4999999999999999E-2</v>
      </c>
      <c r="E29">
        <f t="shared" si="0"/>
        <v>-1357.0090547010927</v>
      </c>
      <c r="F29">
        <f t="shared" si="1"/>
        <v>-1357</v>
      </c>
      <c r="G29">
        <f t="shared" si="2"/>
        <v>-4.5118000016373117E-3</v>
      </c>
      <c r="I29">
        <f t="shared" si="3"/>
        <v>-4.5118000016373117E-3</v>
      </c>
      <c r="O29">
        <f t="shared" si="4"/>
        <v>-1.7572940942329404E-3</v>
      </c>
      <c r="Q29" s="1">
        <f t="shared" si="5"/>
        <v>15538.868999999999</v>
      </c>
    </row>
    <row r="30" spans="1:19" x14ac:dyDescent="0.2">
      <c r="A30" s="3" t="s">
        <v>28</v>
      </c>
      <c r="B30" s="4" t="s">
        <v>29</v>
      </c>
      <c r="C30" s="6">
        <v>30559.383000000002</v>
      </c>
      <c r="D30" s="4">
        <v>1.4999999999999999E-2</v>
      </c>
      <c r="E30">
        <f t="shared" si="0"/>
        <v>-1352.9671716411526</v>
      </c>
      <c r="F30">
        <f t="shared" si="1"/>
        <v>-1353</v>
      </c>
      <c r="G30">
        <f t="shared" si="2"/>
        <v>1.6357799999241251E-2</v>
      </c>
      <c r="I30">
        <f t="shared" si="3"/>
        <v>1.6357799999241251E-2</v>
      </c>
      <c r="O30">
        <f t="shared" si="4"/>
        <v>-1.7499262432445583E-3</v>
      </c>
      <c r="Q30" s="1">
        <f t="shared" si="5"/>
        <v>15540.883000000002</v>
      </c>
    </row>
    <row r="31" spans="1:19" x14ac:dyDescent="0.2">
      <c r="A31" s="3" t="s">
        <v>28</v>
      </c>
      <c r="B31" s="4" t="s">
        <v>29</v>
      </c>
      <c r="C31" s="6">
        <v>30574.309000000001</v>
      </c>
      <c r="D31" s="4">
        <v>1.4999999999999999E-2</v>
      </c>
      <c r="E31">
        <f t="shared" si="0"/>
        <v>-1323.0122825882347</v>
      </c>
      <c r="F31">
        <f t="shared" si="1"/>
        <v>-1323</v>
      </c>
      <c r="G31">
        <f t="shared" si="2"/>
        <v>-6.1201999997138046E-3</v>
      </c>
      <c r="I31">
        <f t="shared" si="3"/>
        <v>-6.1201999997138046E-3</v>
      </c>
      <c r="O31">
        <f t="shared" si="4"/>
        <v>-1.69466736083169E-3</v>
      </c>
      <c r="Q31" s="1">
        <f t="shared" si="5"/>
        <v>15555.809000000001</v>
      </c>
    </row>
    <row r="32" spans="1:19" x14ac:dyDescent="0.2">
      <c r="A32" s="3" t="s">
        <v>28</v>
      </c>
      <c r="B32" s="4" t="s">
        <v>29</v>
      </c>
      <c r="C32" s="6">
        <v>30574.33</v>
      </c>
      <c r="D32" s="4">
        <v>1.4999999999999999E-2</v>
      </c>
      <c r="E32">
        <f t="shared" si="0"/>
        <v>-1322.970137829416</v>
      </c>
      <c r="F32">
        <f t="shared" si="1"/>
        <v>-1323</v>
      </c>
      <c r="G32">
        <f t="shared" si="2"/>
        <v>1.487980000092648E-2</v>
      </c>
      <c r="I32">
        <f t="shared" si="3"/>
        <v>1.487980000092648E-2</v>
      </c>
      <c r="O32">
        <f t="shared" si="4"/>
        <v>-1.69466736083169E-3</v>
      </c>
      <c r="Q32" s="1">
        <f t="shared" si="5"/>
        <v>15555.830000000002</v>
      </c>
    </row>
    <row r="33" spans="1:17" x14ac:dyDescent="0.2">
      <c r="A33" t="s">
        <v>12</v>
      </c>
      <c r="C33" s="5">
        <v>31233.543000000001</v>
      </c>
      <c r="D33" s="2" t="s">
        <v>14</v>
      </c>
      <c r="E33">
        <f t="shared" si="0"/>
        <v>0</v>
      </c>
      <c r="F33">
        <f t="shared" si="1"/>
        <v>0</v>
      </c>
      <c r="G33">
        <f t="shared" si="2"/>
        <v>0</v>
      </c>
      <c r="H33">
        <f>+G33</f>
        <v>0</v>
      </c>
      <c r="O33">
        <f t="shared" si="4"/>
        <v>7.4224935357578709E-4</v>
      </c>
      <c r="Q33" s="1">
        <f t="shared" si="5"/>
        <v>16215.043000000001</v>
      </c>
    </row>
    <row r="34" spans="1:17" x14ac:dyDescent="0.2">
      <c r="A34" s="3" t="s">
        <v>28</v>
      </c>
      <c r="B34" s="4" t="s">
        <v>29</v>
      </c>
      <c r="C34" s="6">
        <v>31233.56</v>
      </c>
      <c r="D34" s="4">
        <v>1.4999999999999999E-2</v>
      </c>
      <c r="E34">
        <f t="shared" si="0"/>
        <v>3.4117185709124455E-2</v>
      </c>
      <c r="F34">
        <f t="shared" si="1"/>
        <v>0</v>
      </c>
      <c r="G34">
        <f t="shared" si="2"/>
        <v>1.6999999999825377E-2</v>
      </c>
      <c r="I34">
        <f t="shared" ref="I34:I65" si="6">+G34</f>
        <v>1.6999999999825377E-2</v>
      </c>
      <c r="O34">
        <f t="shared" si="4"/>
        <v>7.4224935357578709E-4</v>
      </c>
      <c r="Q34" s="1">
        <f t="shared" si="5"/>
        <v>16215.060000000001</v>
      </c>
    </row>
    <row r="35" spans="1:17" x14ac:dyDescent="0.2">
      <c r="A35" s="3" t="s">
        <v>28</v>
      </c>
      <c r="B35" s="4" t="s">
        <v>29</v>
      </c>
      <c r="C35" s="6">
        <v>31287.334999999999</v>
      </c>
      <c r="D35" s="4">
        <v>1.4999999999999999E-2</v>
      </c>
      <c r="E35">
        <f t="shared" si="0"/>
        <v>107.95480315788197</v>
      </c>
      <c r="F35">
        <f t="shared" si="1"/>
        <v>108</v>
      </c>
      <c r="G35">
        <f t="shared" si="2"/>
        <v>-2.2520800001075258E-2</v>
      </c>
      <c r="I35">
        <f t="shared" si="6"/>
        <v>-2.2520800001075258E-2</v>
      </c>
      <c r="O35">
        <f t="shared" si="4"/>
        <v>9.4118133026211174E-4</v>
      </c>
      <c r="Q35" s="1">
        <f t="shared" si="5"/>
        <v>16268.834999999999</v>
      </c>
    </row>
    <row r="36" spans="1:17" x14ac:dyDescent="0.2">
      <c r="A36" s="3" t="s">
        <v>28</v>
      </c>
      <c r="B36" s="4" t="s">
        <v>29</v>
      </c>
      <c r="C36" s="6">
        <v>31287.357</v>
      </c>
      <c r="D36" s="4">
        <v>1.4999999999999999E-2</v>
      </c>
      <c r="E36">
        <f t="shared" si="0"/>
        <v>107.99895480997829</v>
      </c>
      <c r="F36">
        <f t="shared" si="1"/>
        <v>108</v>
      </c>
      <c r="G36">
        <f t="shared" si="2"/>
        <v>-5.208000002312474E-4</v>
      </c>
      <c r="I36">
        <f t="shared" si="6"/>
        <v>-5.208000002312474E-4</v>
      </c>
      <c r="O36">
        <f t="shared" si="4"/>
        <v>9.4118133026211174E-4</v>
      </c>
      <c r="Q36" s="1">
        <f t="shared" si="5"/>
        <v>16268.857</v>
      </c>
    </row>
    <row r="37" spans="1:17" x14ac:dyDescent="0.2">
      <c r="A37" s="3" t="s">
        <v>28</v>
      </c>
      <c r="B37" s="4" t="s">
        <v>29</v>
      </c>
      <c r="C37" s="6">
        <v>31288.366000000002</v>
      </c>
      <c r="D37" s="4">
        <v>1.4999999999999999E-2</v>
      </c>
      <c r="E37">
        <f t="shared" si="0"/>
        <v>110.02391012650315</v>
      </c>
      <c r="F37">
        <f t="shared" si="1"/>
        <v>110</v>
      </c>
      <c r="G37">
        <f t="shared" si="2"/>
        <v>1.1913999998796498E-2</v>
      </c>
      <c r="I37">
        <f t="shared" si="6"/>
        <v>1.1913999998796498E-2</v>
      </c>
      <c r="O37">
        <f t="shared" si="4"/>
        <v>9.4486525575630299E-4</v>
      </c>
      <c r="Q37" s="1">
        <f t="shared" si="5"/>
        <v>16269.866000000002</v>
      </c>
    </row>
    <row r="38" spans="1:17" x14ac:dyDescent="0.2">
      <c r="A38" s="3" t="s">
        <v>28</v>
      </c>
      <c r="B38" s="4" t="s">
        <v>29</v>
      </c>
      <c r="C38" s="6">
        <v>31292.306</v>
      </c>
      <c r="D38" s="4">
        <v>1.4999999999999999E-2</v>
      </c>
      <c r="E38">
        <f t="shared" si="0"/>
        <v>117.93106963799059</v>
      </c>
      <c r="F38">
        <f t="shared" si="1"/>
        <v>118</v>
      </c>
      <c r="G38">
        <f t="shared" si="2"/>
        <v>-3.4346799999184441E-2</v>
      </c>
      <c r="I38">
        <f t="shared" si="6"/>
        <v>-3.4346799999184441E-2</v>
      </c>
      <c r="O38">
        <f t="shared" si="4"/>
        <v>9.5960095773306778E-4</v>
      </c>
      <c r="Q38" s="1">
        <f t="shared" si="5"/>
        <v>16273.806</v>
      </c>
    </row>
    <row r="39" spans="1:17" x14ac:dyDescent="0.2">
      <c r="A39" s="3" t="s">
        <v>28</v>
      </c>
      <c r="B39" s="4" t="s">
        <v>29</v>
      </c>
      <c r="C39" s="6">
        <v>31292.370999999999</v>
      </c>
      <c r="D39" s="4">
        <v>1.4999999999999999E-2</v>
      </c>
      <c r="E39">
        <f t="shared" si="0"/>
        <v>118.06151770099477</v>
      </c>
      <c r="F39">
        <f t="shared" si="1"/>
        <v>118</v>
      </c>
      <c r="G39">
        <f t="shared" si="2"/>
        <v>3.0653199999505887E-2</v>
      </c>
      <c r="I39">
        <f t="shared" si="6"/>
        <v>3.0653199999505887E-2</v>
      </c>
      <c r="O39">
        <f t="shared" si="4"/>
        <v>9.5960095773306778E-4</v>
      </c>
      <c r="Q39" s="1">
        <f t="shared" si="5"/>
        <v>16273.870999999999</v>
      </c>
    </row>
    <row r="40" spans="1:17" x14ac:dyDescent="0.2">
      <c r="A40" s="3" t="s">
        <v>28</v>
      </c>
      <c r="B40" s="4" t="s">
        <v>29</v>
      </c>
      <c r="C40" s="6">
        <v>31312.256000000001</v>
      </c>
      <c r="D40" s="4">
        <v>1.4999999999999999E-2</v>
      </c>
      <c r="E40">
        <f t="shared" si="0"/>
        <v>157.96859051469937</v>
      </c>
      <c r="F40">
        <f t="shared" si="1"/>
        <v>158</v>
      </c>
      <c r="G40">
        <f t="shared" si="2"/>
        <v>-1.5650800000003073E-2</v>
      </c>
      <c r="I40">
        <f t="shared" si="6"/>
        <v>-1.5650800000003073E-2</v>
      </c>
      <c r="O40">
        <f t="shared" si="4"/>
        <v>1.0332794676168916E-3</v>
      </c>
      <c r="Q40" s="1">
        <f t="shared" si="5"/>
        <v>16293.756000000001</v>
      </c>
    </row>
    <row r="41" spans="1:17" x14ac:dyDescent="0.2">
      <c r="A41" s="3" t="s">
        <v>28</v>
      </c>
      <c r="B41" s="4" t="s">
        <v>29</v>
      </c>
      <c r="C41" s="6">
        <v>31312.277999999998</v>
      </c>
      <c r="D41" s="4">
        <v>1.4999999999999999E-2</v>
      </c>
      <c r="E41">
        <f t="shared" si="0"/>
        <v>158.01274216678837</v>
      </c>
      <c r="F41">
        <f t="shared" si="1"/>
        <v>158</v>
      </c>
      <c r="G41">
        <f t="shared" si="2"/>
        <v>6.3491999972029589E-3</v>
      </c>
      <c r="I41">
        <f t="shared" si="6"/>
        <v>6.3491999972029589E-3</v>
      </c>
      <c r="O41">
        <f t="shared" si="4"/>
        <v>1.0332794676168916E-3</v>
      </c>
      <c r="Q41" s="1">
        <f t="shared" si="5"/>
        <v>16293.777999999998</v>
      </c>
    </row>
    <row r="42" spans="1:17" x14ac:dyDescent="0.2">
      <c r="A42" s="3" t="s">
        <v>28</v>
      </c>
      <c r="B42" s="4" t="s">
        <v>29</v>
      </c>
      <c r="C42" s="6">
        <v>31318.268</v>
      </c>
      <c r="D42" s="4">
        <v>1.4999999999999999E-2</v>
      </c>
      <c r="E42">
        <f t="shared" si="0"/>
        <v>170.0340328961889</v>
      </c>
      <c r="F42">
        <f t="shared" si="1"/>
        <v>170</v>
      </c>
      <c r="G42">
        <f t="shared" si="2"/>
        <v>1.695800000015879E-2</v>
      </c>
      <c r="I42">
        <f t="shared" si="6"/>
        <v>1.695800000015879E-2</v>
      </c>
      <c r="O42">
        <f t="shared" si="4"/>
        <v>1.0553830205820389E-3</v>
      </c>
      <c r="Q42" s="1">
        <f t="shared" si="5"/>
        <v>16299.768</v>
      </c>
    </row>
    <row r="43" spans="1:17" x14ac:dyDescent="0.2">
      <c r="A43" s="3" t="s">
        <v>28</v>
      </c>
      <c r="B43" s="4" t="s">
        <v>29</v>
      </c>
      <c r="C43" s="6">
        <v>31321.256000000001</v>
      </c>
      <c r="D43" s="4">
        <v>1.4999999999999999E-2</v>
      </c>
      <c r="E43">
        <f t="shared" si="0"/>
        <v>176.03063000795078</v>
      </c>
      <c r="F43">
        <f t="shared" si="1"/>
        <v>176</v>
      </c>
      <c r="G43">
        <f t="shared" si="2"/>
        <v>1.5262400000210619E-2</v>
      </c>
      <c r="I43">
        <f t="shared" si="6"/>
        <v>1.5262400000210619E-2</v>
      </c>
      <c r="O43">
        <f t="shared" si="4"/>
        <v>1.0664347970646124E-3</v>
      </c>
      <c r="Q43" s="1">
        <f t="shared" si="5"/>
        <v>16302.756000000001</v>
      </c>
    </row>
    <row r="44" spans="1:17" x14ac:dyDescent="0.2">
      <c r="A44" s="3" t="s">
        <v>28</v>
      </c>
      <c r="B44" s="4" t="s">
        <v>30</v>
      </c>
      <c r="C44" s="6">
        <v>31325.454000000002</v>
      </c>
      <c r="D44" s="4">
        <v>1.4999999999999999E-2</v>
      </c>
      <c r="E44">
        <f t="shared" si="0"/>
        <v>184.45556798491469</v>
      </c>
      <c r="F44">
        <f t="shared" si="1"/>
        <v>184.5</v>
      </c>
      <c r="G44">
        <f t="shared" si="2"/>
        <v>-2.2139699998660944E-2</v>
      </c>
      <c r="I44">
        <f t="shared" si="6"/>
        <v>-2.2139699998660944E-2</v>
      </c>
      <c r="O44">
        <f t="shared" si="4"/>
        <v>1.0820914804149252E-3</v>
      </c>
      <c r="Q44" s="1">
        <f t="shared" si="5"/>
        <v>16306.954000000002</v>
      </c>
    </row>
    <row r="45" spans="1:17" x14ac:dyDescent="0.2">
      <c r="A45" s="3" t="s">
        <v>28</v>
      </c>
      <c r="B45" s="4" t="s">
        <v>30</v>
      </c>
      <c r="C45" s="6">
        <v>31371.267</v>
      </c>
      <c r="D45" s="4">
        <v>1.4999999999999999E-2</v>
      </c>
      <c r="E45">
        <f t="shared" si="0"/>
        <v>276.39736968539205</v>
      </c>
      <c r="F45">
        <f t="shared" si="1"/>
        <v>276.5</v>
      </c>
      <c r="G45">
        <f t="shared" si="2"/>
        <v>-5.1138900002115406E-2</v>
      </c>
      <c r="I45">
        <f t="shared" si="6"/>
        <v>-5.1138900002115406E-2</v>
      </c>
      <c r="O45">
        <f t="shared" si="4"/>
        <v>1.2515520531477201E-3</v>
      </c>
      <c r="Q45" s="1">
        <f t="shared" si="5"/>
        <v>16352.767</v>
      </c>
    </row>
    <row r="46" spans="1:17" x14ac:dyDescent="0.2">
      <c r="A46" s="3" t="s">
        <v>28</v>
      </c>
      <c r="B46" s="4" t="s">
        <v>30</v>
      </c>
      <c r="C46" s="6">
        <v>31371.288</v>
      </c>
      <c r="D46" s="4">
        <v>1.4999999999999999E-2</v>
      </c>
      <c r="E46">
        <f t="shared" si="0"/>
        <v>276.43951444421094</v>
      </c>
      <c r="F46">
        <f t="shared" si="1"/>
        <v>276.5</v>
      </c>
      <c r="G46">
        <f t="shared" si="2"/>
        <v>-3.0138900001475122E-2</v>
      </c>
      <c r="I46">
        <f t="shared" si="6"/>
        <v>-3.0138900001475122E-2</v>
      </c>
      <c r="O46">
        <f t="shared" si="4"/>
        <v>1.2515520531477201E-3</v>
      </c>
      <c r="Q46" s="1">
        <f t="shared" si="5"/>
        <v>16352.788</v>
      </c>
    </row>
    <row r="47" spans="1:17" x14ac:dyDescent="0.2">
      <c r="A47" s="3" t="s">
        <v>28</v>
      </c>
      <c r="B47" s="4" t="s">
        <v>30</v>
      </c>
      <c r="C47" s="6">
        <v>31668.300999999999</v>
      </c>
      <c r="D47" s="4">
        <v>1.4999999999999999E-2</v>
      </c>
      <c r="E47">
        <f t="shared" si="0"/>
        <v>872.51290733410713</v>
      </c>
      <c r="F47">
        <f t="shared" si="1"/>
        <v>872.5</v>
      </c>
      <c r="G47">
        <f t="shared" si="2"/>
        <v>6.4314999981434084E-3</v>
      </c>
      <c r="I47">
        <f t="shared" si="6"/>
        <v>6.4314999981434084E-3</v>
      </c>
      <c r="O47">
        <f t="shared" si="4"/>
        <v>2.349361850416697E-3</v>
      </c>
      <c r="Q47" s="1">
        <f t="shared" si="5"/>
        <v>16649.800999999999</v>
      </c>
    </row>
    <row r="48" spans="1:17" x14ac:dyDescent="0.2">
      <c r="A48" s="3" t="s">
        <v>28</v>
      </c>
      <c r="B48" s="4" t="s">
        <v>30</v>
      </c>
      <c r="C48" s="6">
        <v>31669.337</v>
      </c>
      <c r="D48" s="4">
        <v>1.4999999999999999E-2</v>
      </c>
      <c r="E48">
        <f t="shared" si="0"/>
        <v>874.59204876910815</v>
      </c>
      <c r="F48">
        <f t="shared" si="1"/>
        <v>874.5</v>
      </c>
      <c r="G48">
        <f t="shared" si="2"/>
        <v>4.5866299999033799E-2</v>
      </c>
      <c r="I48">
        <f t="shared" si="6"/>
        <v>4.5866299999033799E-2</v>
      </c>
      <c r="O48">
        <f t="shared" si="4"/>
        <v>2.3530457759108883E-3</v>
      </c>
      <c r="Q48" s="1">
        <f t="shared" si="5"/>
        <v>16650.837</v>
      </c>
    </row>
    <row r="49" spans="1:17" x14ac:dyDescent="0.2">
      <c r="A49" s="3" t="s">
        <v>28</v>
      </c>
      <c r="B49" s="4" t="s">
        <v>30</v>
      </c>
      <c r="C49" s="6">
        <v>31670.274000000001</v>
      </c>
      <c r="D49" s="4">
        <v>1.4999999999999999E-2</v>
      </c>
      <c r="E49">
        <f t="shared" si="0"/>
        <v>876.47250776968679</v>
      </c>
      <c r="F49">
        <f t="shared" si="1"/>
        <v>876.5</v>
      </c>
      <c r="G49">
        <f t="shared" si="2"/>
        <v>-1.3698899998416891E-2</v>
      </c>
      <c r="I49">
        <f t="shared" si="6"/>
        <v>-1.3698899998416891E-2</v>
      </c>
      <c r="O49">
        <f t="shared" si="4"/>
        <v>2.3567297014050795E-3</v>
      </c>
      <c r="Q49" s="1">
        <f t="shared" si="5"/>
        <v>16651.774000000001</v>
      </c>
    </row>
    <row r="50" spans="1:17" x14ac:dyDescent="0.2">
      <c r="A50" s="3" t="s">
        <v>28</v>
      </c>
      <c r="B50" s="4" t="s">
        <v>30</v>
      </c>
      <c r="C50" s="6">
        <v>31672.303</v>
      </c>
      <c r="D50" s="4">
        <v>1.4999999999999999E-2</v>
      </c>
      <c r="E50">
        <f t="shared" si="0"/>
        <v>880.54449422877371</v>
      </c>
      <c r="F50">
        <f t="shared" si="1"/>
        <v>880.5</v>
      </c>
      <c r="G50">
        <f t="shared" si="2"/>
        <v>2.2170699998241616E-2</v>
      </c>
      <c r="I50">
        <f t="shared" si="6"/>
        <v>2.2170699998241616E-2</v>
      </c>
      <c r="O50">
        <f t="shared" si="4"/>
        <v>2.3640975523934616E-3</v>
      </c>
      <c r="Q50" s="1">
        <f t="shared" si="5"/>
        <v>16653.803</v>
      </c>
    </row>
    <row r="51" spans="1:17" x14ac:dyDescent="0.2">
      <c r="A51" s="3" t="s">
        <v>28</v>
      </c>
      <c r="B51" s="4" t="s">
        <v>29</v>
      </c>
      <c r="C51" s="6">
        <v>33411.523999999998</v>
      </c>
      <c r="D51" s="4">
        <v>1.4999999999999999E-2</v>
      </c>
      <c r="E51">
        <f t="shared" si="0"/>
        <v>4370.9754263945724</v>
      </c>
      <c r="F51">
        <f t="shared" si="1"/>
        <v>4371</v>
      </c>
      <c r="G51">
        <f t="shared" si="2"/>
        <v>-1.2244600002304651E-2</v>
      </c>
      <c r="I51">
        <f t="shared" si="6"/>
        <v>-1.2244600002304651E-2</v>
      </c>
      <c r="O51">
        <f t="shared" si="4"/>
        <v>8.7934685211306495E-3</v>
      </c>
      <c r="Q51" s="1">
        <f t="shared" si="5"/>
        <v>18393.023999999998</v>
      </c>
    </row>
    <row r="52" spans="1:17" x14ac:dyDescent="0.2">
      <c r="A52" s="3" t="s">
        <v>28</v>
      </c>
      <c r="B52" s="4" t="s">
        <v>29</v>
      </c>
      <c r="C52" s="6">
        <v>33411.535000000003</v>
      </c>
      <c r="D52" s="4">
        <v>1.4999999999999999E-2</v>
      </c>
      <c r="E52">
        <f t="shared" si="0"/>
        <v>4370.9975022206308</v>
      </c>
      <c r="F52">
        <f t="shared" si="1"/>
        <v>4371</v>
      </c>
      <c r="G52">
        <f t="shared" si="2"/>
        <v>-1.2445999964256771E-3</v>
      </c>
      <c r="I52">
        <f t="shared" si="6"/>
        <v>-1.2445999964256771E-3</v>
      </c>
      <c r="O52">
        <f t="shared" si="4"/>
        <v>8.7934685211306495E-3</v>
      </c>
      <c r="Q52" s="1">
        <f t="shared" si="5"/>
        <v>18393.035000000003</v>
      </c>
    </row>
    <row r="53" spans="1:17" x14ac:dyDescent="0.2">
      <c r="A53" s="3" t="s">
        <v>28</v>
      </c>
      <c r="B53" s="4" t="s">
        <v>29</v>
      </c>
      <c r="C53" s="6">
        <v>33411.548999999999</v>
      </c>
      <c r="D53" s="4">
        <v>1.4999999999999999E-2</v>
      </c>
      <c r="E53">
        <f t="shared" si="0"/>
        <v>4371.0255987265009</v>
      </c>
      <c r="F53">
        <f t="shared" si="1"/>
        <v>4371</v>
      </c>
      <c r="G53">
        <f t="shared" si="2"/>
        <v>1.2755399999150541E-2</v>
      </c>
      <c r="I53">
        <f t="shared" si="6"/>
        <v>1.2755399999150541E-2</v>
      </c>
      <c r="O53">
        <f t="shared" si="4"/>
        <v>8.7934685211306495E-3</v>
      </c>
      <c r="Q53" s="1">
        <f t="shared" si="5"/>
        <v>18393.048999999999</v>
      </c>
    </row>
    <row r="54" spans="1:17" x14ac:dyDescent="0.2">
      <c r="A54" s="3" t="s">
        <v>28</v>
      </c>
      <c r="B54" s="4" t="s">
        <v>30</v>
      </c>
      <c r="C54" s="6">
        <v>45222.631300000001</v>
      </c>
      <c r="D54" s="4">
        <v>1.4E-3</v>
      </c>
      <c r="E54">
        <f t="shared" si="0"/>
        <v>28074.607261020148</v>
      </c>
      <c r="F54">
        <f t="shared" si="1"/>
        <v>28074.5</v>
      </c>
      <c r="G54">
        <f t="shared" si="2"/>
        <v>5.344630000035977E-2</v>
      </c>
      <c r="I54">
        <f t="shared" si="6"/>
        <v>5.344630000035977E-2</v>
      </c>
      <c r="O54">
        <f t="shared" si="4"/>
        <v>5.2454432496911174E-2</v>
      </c>
      <c r="Q54" s="1">
        <f t="shared" si="5"/>
        <v>30204.131300000001</v>
      </c>
    </row>
    <row r="55" spans="1:17" x14ac:dyDescent="0.2">
      <c r="A55" s="3" t="s">
        <v>28</v>
      </c>
      <c r="B55" s="4" t="s">
        <v>30</v>
      </c>
      <c r="C55" s="6">
        <v>45222.633000000002</v>
      </c>
      <c r="D55" s="4">
        <v>1.1000000000000001E-3</v>
      </c>
      <c r="E55">
        <f t="shared" si="0"/>
        <v>28074.610672738723</v>
      </c>
      <c r="F55">
        <f t="shared" si="1"/>
        <v>28074.5</v>
      </c>
      <c r="G55">
        <f t="shared" si="2"/>
        <v>5.5146300001069903E-2</v>
      </c>
      <c r="I55">
        <f t="shared" si="6"/>
        <v>5.5146300001069903E-2</v>
      </c>
      <c r="O55">
        <f t="shared" si="4"/>
        <v>5.2454432496911174E-2</v>
      </c>
      <c r="Q55" s="1">
        <f t="shared" si="5"/>
        <v>30204.133000000002</v>
      </c>
    </row>
    <row r="56" spans="1:17" x14ac:dyDescent="0.2">
      <c r="A56" s="3" t="s">
        <v>28</v>
      </c>
      <c r="B56" s="4" t="s">
        <v>30</v>
      </c>
      <c r="C56" s="6">
        <v>45222.633099999999</v>
      </c>
      <c r="D56" s="4">
        <v>1.8E-3</v>
      </c>
      <c r="E56">
        <f t="shared" si="0"/>
        <v>28074.610873428046</v>
      </c>
      <c r="F56">
        <f t="shared" si="1"/>
        <v>28074.5</v>
      </c>
      <c r="G56">
        <f t="shared" si="2"/>
        <v>5.5246299998543691E-2</v>
      </c>
      <c r="I56">
        <f t="shared" si="6"/>
        <v>5.5246299998543691E-2</v>
      </c>
      <c r="O56">
        <f t="shared" si="4"/>
        <v>5.2454432496911174E-2</v>
      </c>
      <c r="Q56" s="1">
        <f t="shared" si="5"/>
        <v>30204.133099999999</v>
      </c>
    </row>
    <row r="57" spans="1:17" x14ac:dyDescent="0.2">
      <c r="A57" s="3" t="s">
        <v>28</v>
      </c>
      <c r="B57" s="4" t="s">
        <v>30</v>
      </c>
      <c r="C57" s="6">
        <v>45232.596799999999</v>
      </c>
      <c r="D57" s="4">
        <v>1E-3</v>
      </c>
      <c r="E57">
        <f t="shared" si="0"/>
        <v>28094.606955972369</v>
      </c>
      <c r="F57">
        <f t="shared" si="1"/>
        <v>28094.5</v>
      </c>
      <c r="G57">
        <f t="shared" si="2"/>
        <v>5.3294299999834038E-2</v>
      </c>
      <c r="I57">
        <f t="shared" si="6"/>
        <v>5.3294299999834038E-2</v>
      </c>
      <c r="O57">
        <f t="shared" si="4"/>
        <v>5.2491271751853093E-2</v>
      </c>
      <c r="Q57" s="1">
        <f t="shared" si="5"/>
        <v>30214.096799999999</v>
      </c>
    </row>
    <row r="58" spans="1:17" x14ac:dyDescent="0.2">
      <c r="A58" s="3" t="s">
        <v>28</v>
      </c>
      <c r="B58" s="4" t="s">
        <v>30</v>
      </c>
      <c r="C58" s="6">
        <v>45232.598100000003</v>
      </c>
      <c r="D58" s="4">
        <v>1.9E-3</v>
      </c>
      <c r="E58">
        <f t="shared" si="0"/>
        <v>28094.609564933635</v>
      </c>
      <c r="F58">
        <f t="shared" si="1"/>
        <v>28094.5</v>
      </c>
      <c r="G58">
        <f t="shared" si="2"/>
        <v>5.4594300003373064E-2</v>
      </c>
      <c r="I58">
        <f t="shared" si="6"/>
        <v>5.4594300003373064E-2</v>
      </c>
      <c r="O58">
        <f t="shared" si="4"/>
        <v>5.2491271751853093E-2</v>
      </c>
      <c r="Q58" s="1">
        <f t="shared" si="5"/>
        <v>30214.098100000003</v>
      </c>
    </row>
    <row r="59" spans="1:17" x14ac:dyDescent="0.2">
      <c r="A59" s="3" t="s">
        <v>28</v>
      </c>
      <c r="B59" s="4" t="s">
        <v>30</v>
      </c>
      <c r="C59" s="6">
        <v>45232.600400000003</v>
      </c>
      <c r="D59" s="4">
        <v>1.1999999999999999E-3</v>
      </c>
      <c r="E59">
        <f t="shared" si="0"/>
        <v>28094.614180788172</v>
      </c>
      <c r="F59">
        <f t="shared" si="1"/>
        <v>28094.5</v>
      </c>
      <c r="G59">
        <f t="shared" si="2"/>
        <v>5.6894300003477838E-2</v>
      </c>
      <c r="I59">
        <f t="shared" si="6"/>
        <v>5.6894300003477838E-2</v>
      </c>
      <c r="O59">
        <f t="shared" si="4"/>
        <v>5.2491271751853093E-2</v>
      </c>
      <c r="Q59" s="1">
        <f t="shared" si="5"/>
        <v>30214.100400000003</v>
      </c>
    </row>
    <row r="60" spans="1:17" x14ac:dyDescent="0.2">
      <c r="A60" s="3" t="s">
        <v>28</v>
      </c>
      <c r="B60" s="4" t="s">
        <v>29</v>
      </c>
      <c r="C60" s="6">
        <v>49947.607900000003</v>
      </c>
      <c r="D60" s="4">
        <v>1.4E-3</v>
      </c>
      <c r="E60">
        <f t="shared" si="0"/>
        <v>37557.131033674465</v>
      </c>
      <c r="F60">
        <f t="shared" si="1"/>
        <v>37557</v>
      </c>
      <c r="G60">
        <f t="shared" si="2"/>
        <v>6.5291799997794442E-2</v>
      </c>
      <c r="I60">
        <f t="shared" si="6"/>
        <v>6.5291799997794442E-2</v>
      </c>
      <c r="O60">
        <f t="shared" si="4"/>
        <v>6.9920844246245201E-2</v>
      </c>
      <c r="Q60" s="1">
        <f t="shared" si="5"/>
        <v>34929.107900000003</v>
      </c>
    </row>
    <row r="61" spans="1:17" x14ac:dyDescent="0.2">
      <c r="A61" s="3" t="s">
        <v>28</v>
      </c>
      <c r="B61" s="4" t="s">
        <v>29</v>
      </c>
      <c r="C61" s="6">
        <v>49947.612399999998</v>
      </c>
      <c r="D61" s="4">
        <v>8.9999999999999998E-4</v>
      </c>
      <c r="E61">
        <f t="shared" si="0"/>
        <v>37557.140064694206</v>
      </c>
      <c r="F61">
        <f t="shared" si="1"/>
        <v>37557</v>
      </c>
      <c r="G61">
        <f t="shared" si="2"/>
        <v>6.9791799993254244E-2</v>
      </c>
      <c r="I61">
        <f t="shared" si="6"/>
        <v>6.9791799993254244E-2</v>
      </c>
      <c r="O61">
        <f t="shared" si="4"/>
        <v>6.9920844246245201E-2</v>
      </c>
      <c r="Q61" s="1">
        <f t="shared" si="5"/>
        <v>34929.112399999998</v>
      </c>
    </row>
    <row r="62" spans="1:17" x14ac:dyDescent="0.2">
      <c r="A62" s="3" t="s">
        <v>28</v>
      </c>
      <c r="B62" s="4" t="s">
        <v>29</v>
      </c>
      <c r="C62" s="6">
        <v>49947.614200000004</v>
      </c>
      <c r="D62" s="4">
        <v>5.0000000000000001E-4</v>
      </c>
      <c r="E62">
        <f t="shared" si="0"/>
        <v>37557.143677102111</v>
      </c>
      <c r="F62">
        <f t="shared" si="1"/>
        <v>37557</v>
      </c>
      <c r="G62">
        <f t="shared" si="2"/>
        <v>7.1591799998714123E-2</v>
      </c>
      <c r="I62">
        <f t="shared" si="6"/>
        <v>7.1591799998714123E-2</v>
      </c>
      <c r="O62">
        <f t="shared" si="4"/>
        <v>6.9920844246245201E-2</v>
      </c>
      <c r="Q62" s="1">
        <f t="shared" si="5"/>
        <v>34929.114200000004</v>
      </c>
    </row>
    <row r="63" spans="1:17" x14ac:dyDescent="0.2">
      <c r="A63" s="3" t="s">
        <v>28</v>
      </c>
      <c r="B63" s="4" t="s">
        <v>29</v>
      </c>
      <c r="C63" s="6">
        <v>49949.602599999998</v>
      </c>
      <c r="D63" s="4">
        <v>6.9999999999999999E-4</v>
      </c>
      <c r="E63">
        <f t="shared" si="0"/>
        <v>37561.134183694143</v>
      </c>
      <c r="F63">
        <f t="shared" si="1"/>
        <v>37561</v>
      </c>
      <c r="G63">
        <f t="shared" si="2"/>
        <v>6.6861399995104875E-2</v>
      </c>
      <c r="I63">
        <f t="shared" si="6"/>
        <v>6.6861399995104875E-2</v>
      </c>
      <c r="O63">
        <f t="shared" si="4"/>
        <v>6.9928212097233572E-2</v>
      </c>
      <c r="Q63" s="1">
        <f t="shared" si="5"/>
        <v>34931.102599999998</v>
      </c>
    </row>
    <row r="64" spans="1:17" x14ac:dyDescent="0.2">
      <c r="A64" s="3" t="s">
        <v>28</v>
      </c>
      <c r="B64" s="4" t="s">
        <v>29</v>
      </c>
      <c r="C64" s="6">
        <v>49949.603999999999</v>
      </c>
      <c r="D64" s="4">
        <v>1.2999999999999999E-3</v>
      </c>
      <c r="E64">
        <f t="shared" si="0"/>
        <v>37561.136993344735</v>
      </c>
      <c r="F64">
        <f t="shared" si="1"/>
        <v>37561</v>
      </c>
      <c r="G64">
        <f t="shared" si="2"/>
        <v>6.8261399996117689E-2</v>
      </c>
      <c r="I64">
        <f t="shared" si="6"/>
        <v>6.8261399996117689E-2</v>
      </c>
      <c r="O64">
        <f t="shared" si="4"/>
        <v>6.9928212097233572E-2</v>
      </c>
      <c r="Q64" s="1">
        <f t="shared" si="5"/>
        <v>34931.103999999999</v>
      </c>
    </row>
    <row r="65" spans="1:17" x14ac:dyDescent="0.2">
      <c r="A65" s="3" t="s">
        <v>28</v>
      </c>
      <c r="B65" s="4" t="s">
        <v>29</v>
      </c>
      <c r="C65" s="6">
        <v>49949.608800000002</v>
      </c>
      <c r="D65" s="4">
        <v>1.8E-3</v>
      </c>
      <c r="E65">
        <f t="shared" si="0"/>
        <v>37561.14662643247</v>
      </c>
      <c r="F65">
        <f t="shared" si="1"/>
        <v>37561</v>
      </c>
      <c r="G65">
        <f t="shared" si="2"/>
        <v>7.3061399998550769E-2</v>
      </c>
      <c r="I65">
        <f t="shared" si="6"/>
        <v>7.3061399998550769E-2</v>
      </c>
      <c r="O65">
        <f t="shared" si="4"/>
        <v>6.9928212097233572E-2</v>
      </c>
      <c r="Q65" s="1">
        <f t="shared" si="5"/>
        <v>34931.108800000002</v>
      </c>
    </row>
    <row r="66" spans="1:17" x14ac:dyDescent="0.2">
      <c r="C66" s="5"/>
    </row>
    <row r="67" spans="1:17" x14ac:dyDescent="0.2">
      <c r="C67" s="5"/>
    </row>
    <row r="68" spans="1:17" x14ac:dyDescent="0.2">
      <c r="C68" s="5"/>
    </row>
    <row r="69" spans="1:17" x14ac:dyDescent="0.2">
      <c r="C69" s="5"/>
    </row>
    <row r="70" spans="1:17" x14ac:dyDescent="0.2">
      <c r="C70" s="5"/>
    </row>
    <row r="71" spans="1:17" x14ac:dyDescent="0.2">
      <c r="C71" s="5"/>
    </row>
    <row r="72" spans="1:17" x14ac:dyDescent="0.2">
      <c r="C72" s="5"/>
    </row>
    <row r="73" spans="1:17" x14ac:dyDescent="0.2">
      <c r="C73" s="5"/>
    </row>
    <row r="74" spans="1:17" x14ac:dyDescent="0.2">
      <c r="C74" s="5"/>
    </row>
    <row r="75" spans="1:17" x14ac:dyDescent="0.2">
      <c r="C75" s="5"/>
    </row>
    <row r="76" spans="1:17" x14ac:dyDescent="0.2">
      <c r="C76" s="5"/>
    </row>
    <row r="77" spans="1:17" x14ac:dyDescent="0.2">
      <c r="C77" s="5"/>
    </row>
    <row r="78" spans="1:17" x14ac:dyDescent="0.2">
      <c r="C78" s="5"/>
    </row>
    <row r="79" spans="1:17" x14ac:dyDescent="0.2">
      <c r="C79" s="5"/>
    </row>
    <row r="80" spans="1:17" x14ac:dyDescent="0.2">
      <c r="C80" s="5"/>
    </row>
    <row r="81" spans="3:3" x14ac:dyDescent="0.2">
      <c r="C81" s="5"/>
    </row>
    <row r="82" spans="3:3" x14ac:dyDescent="0.2">
      <c r="C82" s="5"/>
    </row>
    <row r="83" spans="3:3" x14ac:dyDescent="0.2">
      <c r="C83" s="5"/>
    </row>
    <row r="84" spans="3:3" x14ac:dyDescent="0.2">
      <c r="C84" s="5"/>
    </row>
    <row r="85" spans="3:3" x14ac:dyDescent="0.2">
      <c r="C85" s="5"/>
    </row>
    <row r="86" spans="3:3" x14ac:dyDescent="0.2">
      <c r="C86" s="5"/>
    </row>
    <row r="87" spans="3:3" x14ac:dyDescent="0.2">
      <c r="C87" s="5"/>
    </row>
    <row r="88" spans="3:3" x14ac:dyDescent="0.2">
      <c r="C88" s="5"/>
    </row>
    <row r="89" spans="3:3" x14ac:dyDescent="0.2">
      <c r="C89" s="5"/>
    </row>
    <row r="90" spans="3:3" x14ac:dyDescent="0.2">
      <c r="C90" s="5"/>
    </row>
    <row r="91" spans="3:3" x14ac:dyDescent="0.2">
      <c r="C91" s="5"/>
    </row>
    <row r="92" spans="3:3" x14ac:dyDescent="0.2">
      <c r="C92" s="5"/>
    </row>
    <row r="93" spans="3:3" x14ac:dyDescent="0.2">
      <c r="C93" s="5"/>
    </row>
    <row r="94" spans="3:3" x14ac:dyDescent="0.2">
      <c r="C94" s="5"/>
    </row>
    <row r="95" spans="3:3" x14ac:dyDescent="0.2">
      <c r="C95" s="5"/>
    </row>
    <row r="96" spans="3:3" x14ac:dyDescent="0.2">
      <c r="C96" s="5"/>
    </row>
    <row r="97" spans="3:3" x14ac:dyDescent="0.2">
      <c r="C97" s="5"/>
    </row>
    <row r="98" spans="3:3" x14ac:dyDescent="0.2">
      <c r="C98" s="5"/>
    </row>
    <row r="99" spans="3:3" x14ac:dyDescent="0.2">
      <c r="C99" s="5"/>
    </row>
    <row r="100" spans="3:3" x14ac:dyDescent="0.2">
      <c r="C100" s="5"/>
    </row>
    <row r="101" spans="3:3" x14ac:dyDescent="0.2">
      <c r="C101" s="5"/>
    </row>
    <row r="102" spans="3:3" x14ac:dyDescent="0.2">
      <c r="C102" s="5"/>
    </row>
    <row r="103" spans="3:3" x14ac:dyDescent="0.2">
      <c r="C103" s="5"/>
    </row>
    <row r="104" spans="3:3" x14ac:dyDescent="0.2">
      <c r="C104" s="5"/>
    </row>
    <row r="105" spans="3:3" x14ac:dyDescent="0.2">
      <c r="C105" s="5"/>
    </row>
    <row r="106" spans="3:3" x14ac:dyDescent="0.2">
      <c r="C106" s="5"/>
    </row>
    <row r="107" spans="3:3" x14ac:dyDescent="0.2">
      <c r="C107" s="5"/>
    </row>
    <row r="108" spans="3:3" x14ac:dyDescent="0.2">
      <c r="C108" s="5"/>
    </row>
    <row r="109" spans="3:3" x14ac:dyDescent="0.2">
      <c r="C109" s="5"/>
    </row>
    <row r="110" spans="3:3" x14ac:dyDescent="0.2">
      <c r="C110" s="5"/>
    </row>
    <row r="111" spans="3:3" x14ac:dyDescent="0.2">
      <c r="C111" s="5"/>
    </row>
    <row r="112" spans="3:3" x14ac:dyDescent="0.2">
      <c r="C112" s="5"/>
    </row>
    <row r="113" spans="3:3" x14ac:dyDescent="0.2">
      <c r="C113" s="5"/>
    </row>
    <row r="114" spans="3:3" x14ac:dyDescent="0.2">
      <c r="C114" s="5"/>
    </row>
    <row r="115" spans="3:3" x14ac:dyDescent="0.2">
      <c r="C115" s="5"/>
    </row>
    <row r="116" spans="3:3" x14ac:dyDescent="0.2">
      <c r="C116" s="5"/>
    </row>
    <row r="117" spans="3:3" x14ac:dyDescent="0.2">
      <c r="C117" s="5"/>
    </row>
    <row r="118" spans="3:3" x14ac:dyDescent="0.2">
      <c r="C118" s="5"/>
    </row>
    <row r="119" spans="3:3" x14ac:dyDescent="0.2">
      <c r="C119" s="5"/>
    </row>
    <row r="120" spans="3:3" x14ac:dyDescent="0.2">
      <c r="C120" s="5"/>
    </row>
    <row r="121" spans="3:3" x14ac:dyDescent="0.2">
      <c r="C121" s="5"/>
    </row>
    <row r="122" spans="3:3" x14ac:dyDescent="0.2">
      <c r="C122" s="5"/>
    </row>
    <row r="123" spans="3:3" x14ac:dyDescent="0.2">
      <c r="C123" s="5"/>
    </row>
    <row r="124" spans="3:3" x14ac:dyDescent="0.2">
      <c r="C124" s="5"/>
    </row>
    <row r="125" spans="3:3" x14ac:dyDescent="0.2">
      <c r="C125" s="5"/>
    </row>
    <row r="126" spans="3:3" x14ac:dyDescent="0.2">
      <c r="C126" s="5"/>
    </row>
    <row r="127" spans="3:3" x14ac:dyDescent="0.2">
      <c r="C127" s="5"/>
    </row>
    <row r="128" spans="3:3" x14ac:dyDescent="0.2">
      <c r="C128" s="5"/>
    </row>
    <row r="129" spans="3:3" x14ac:dyDescent="0.2">
      <c r="C129" s="5"/>
    </row>
    <row r="130" spans="3:3" x14ac:dyDescent="0.2">
      <c r="C130" s="5"/>
    </row>
    <row r="131" spans="3:3" x14ac:dyDescent="0.2">
      <c r="C131" s="5"/>
    </row>
    <row r="132" spans="3:3" x14ac:dyDescent="0.2">
      <c r="C132" s="5"/>
    </row>
    <row r="133" spans="3:3" x14ac:dyDescent="0.2">
      <c r="C133" s="5"/>
    </row>
    <row r="134" spans="3:3" x14ac:dyDescent="0.2">
      <c r="C134" s="5"/>
    </row>
    <row r="135" spans="3:3" x14ac:dyDescent="0.2">
      <c r="C135" s="5"/>
    </row>
    <row r="136" spans="3:3" x14ac:dyDescent="0.2">
      <c r="C136" s="5"/>
    </row>
    <row r="137" spans="3:3" x14ac:dyDescent="0.2">
      <c r="C137" s="5"/>
    </row>
    <row r="138" spans="3:3" x14ac:dyDescent="0.2">
      <c r="C138" s="5"/>
    </row>
    <row r="139" spans="3:3" x14ac:dyDescent="0.2">
      <c r="C139" s="5"/>
    </row>
    <row r="140" spans="3:3" x14ac:dyDescent="0.2">
      <c r="C140" s="5"/>
    </row>
    <row r="141" spans="3:3" x14ac:dyDescent="0.2">
      <c r="C141" s="5"/>
    </row>
    <row r="142" spans="3:3" x14ac:dyDescent="0.2">
      <c r="C142" s="5"/>
    </row>
    <row r="143" spans="3:3" x14ac:dyDescent="0.2">
      <c r="C143" s="5"/>
    </row>
    <row r="144" spans="3:3" x14ac:dyDescent="0.2">
      <c r="C144" s="5"/>
    </row>
    <row r="145" spans="3:3" x14ac:dyDescent="0.2">
      <c r="C145" s="5"/>
    </row>
    <row r="146" spans="3:3" x14ac:dyDescent="0.2">
      <c r="C146" s="5"/>
    </row>
    <row r="147" spans="3:3" x14ac:dyDescent="0.2">
      <c r="C147" s="5"/>
    </row>
    <row r="148" spans="3:3" x14ac:dyDescent="0.2">
      <c r="C148" s="5"/>
    </row>
    <row r="149" spans="3:3" x14ac:dyDescent="0.2">
      <c r="C149" s="5"/>
    </row>
    <row r="150" spans="3:3" x14ac:dyDescent="0.2">
      <c r="C150" s="5"/>
    </row>
    <row r="151" spans="3:3" x14ac:dyDescent="0.2">
      <c r="C151" s="5"/>
    </row>
    <row r="152" spans="3:3" x14ac:dyDescent="0.2">
      <c r="C152" s="5"/>
    </row>
    <row r="153" spans="3:3" x14ac:dyDescent="0.2">
      <c r="C153" s="5"/>
    </row>
    <row r="154" spans="3:3" x14ac:dyDescent="0.2">
      <c r="C154" s="5"/>
    </row>
    <row r="155" spans="3:3" x14ac:dyDescent="0.2">
      <c r="C155" s="5"/>
    </row>
    <row r="156" spans="3:3" x14ac:dyDescent="0.2">
      <c r="C156" s="5"/>
    </row>
    <row r="157" spans="3:3" x14ac:dyDescent="0.2">
      <c r="C157" s="5"/>
    </row>
    <row r="158" spans="3:3" x14ac:dyDescent="0.2">
      <c r="C158" s="5"/>
    </row>
    <row r="159" spans="3:3" x14ac:dyDescent="0.2">
      <c r="C159" s="5"/>
    </row>
    <row r="160" spans="3:3" x14ac:dyDescent="0.2">
      <c r="C160" s="5"/>
    </row>
    <row r="161" spans="3:3" x14ac:dyDescent="0.2">
      <c r="C161" s="5"/>
    </row>
    <row r="162" spans="3:3" x14ac:dyDescent="0.2">
      <c r="C162" s="5"/>
    </row>
    <row r="163" spans="3:3" x14ac:dyDescent="0.2">
      <c r="C163" s="5"/>
    </row>
    <row r="164" spans="3:3" x14ac:dyDescent="0.2">
      <c r="C164" s="5"/>
    </row>
    <row r="165" spans="3:3" x14ac:dyDescent="0.2">
      <c r="C165" s="5"/>
    </row>
    <row r="166" spans="3:3" x14ac:dyDescent="0.2">
      <c r="C166" s="5"/>
    </row>
    <row r="167" spans="3:3" x14ac:dyDescent="0.2">
      <c r="C167" s="5"/>
    </row>
    <row r="168" spans="3:3" x14ac:dyDescent="0.2">
      <c r="C168" s="5"/>
    </row>
    <row r="169" spans="3:3" x14ac:dyDescent="0.2">
      <c r="C169" s="5"/>
    </row>
    <row r="170" spans="3:3" x14ac:dyDescent="0.2">
      <c r="C170" s="5"/>
    </row>
    <row r="171" spans="3:3" x14ac:dyDescent="0.2">
      <c r="C171" s="5"/>
    </row>
    <row r="172" spans="3:3" x14ac:dyDescent="0.2">
      <c r="C172" s="5"/>
    </row>
    <row r="173" spans="3:3" x14ac:dyDescent="0.2">
      <c r="C173" s="5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2024-03-05T05:01:29Z</dcterms:modified>
</cp:coreProperties>
</file>