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43143F5-CC4B-46DB-9875-26CA3CA8A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<sst xmlns="http://schemas.openxmlformats.org/spreadsheetml/2006/main" count="53" uniqueCount="50">
  <si>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</si>
  <si>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</si>
  <si>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</si>
  <si>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</si>
  <si>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</si>
  <si>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</si>
  <si>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</si>
  <si>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</si>
  <si>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</si>
  <si>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</si>
  <si>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</si>
  <si>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</si>
  <si>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</si>
  <si>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</si>
  <si>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</si>
  <si>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</si>
  <si>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</si>
  <si>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</si>
  <si>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</si>
  <si>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</si>
  <si>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</si>
  <si>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</si>
  <si>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</si>
  <si>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</si>
  <si>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</si>
  <si>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</si>
  <si>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</si>
  <si>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</si>
  <si>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</si>
  <si>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</si>
  <si>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</si>
  <si>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</si>
  <si>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</si>
  <si>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</si>
  <si>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</si>
  <si>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</si>
  <si>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</si>
  <si>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</si>
  <si>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</si>
  <si>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</si>
  <si>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</si>
  <si>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</si>
  <si>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</si>
  <si>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</si>
  <si>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</si>
  <si>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V0667 Ser</t>
  </si>
  <si>
    <t>EA</t>
  </si>
  <si>
    <t>VSX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</si>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</sst>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V0667 Ser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4.4360000028973445E-3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4.4360000028973445E-3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17</xdr:col>
      <xdr:colOff>161925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6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41" t="s">
        <v>46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46">
        <v>57681.506999999998</v>
      </c>
      <c r="D7" s="38" t="s">
        <v>47</v>
      </c>
    </row>
    <row r="8" spans="1:15" x14ac:dyDescent="0.2">
      <c r="A8" t="s">
        <v>3</v>
      </c>
      <c r="C8" s="46">
        <v>0.97693050000000003</v>
      </c>
      <c r="D8" s="38" t="s">
        <v>47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0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1.9733096098297796E-6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59877.6512</v>
      </c>
      <c r="E15" s="9" t="s">
        <v>30</v>
      </c>
      <c r="F15" s="24">
        <f ca="1">NOW()+15018.5+$C$5/24</f>
        <v>60375.758465624996</v>
      </c>
    </row>
    <row r="16" spans="1:15" x14ac:dyDescent="0.2">
      <c r="A16" s="11" t="s">
        <v>4</v>
      </c>
      <c r="B16" s="6"/>
      <c r="C16" s="12">
        <f ca="1">+C8+C12</f>
        <v>0.97693247330960986</v>
      </c>
      <c r="E16" s="9" t="s">
        <v>35</v>
      </c>
      <c r="F16" s="10">
        <f ca="1">ROUND(2*(F15-$C$7)/$C$8,0)/2+F14</f>
        <v>2759</v>
      </c>
    </row>
    <row r="17" spans="1:21" ht="13.5" thickBot="1" x14ac:dyDescent="0.25">
      <c r="A17" s="9" t="s">
        <v>27</v>
      </c>
      <c r="B17" s="6"/>
      <c r="C17" s="6">
        <f>COUNT(C21:C2191)</f>
        <v>2</v>
      </c>
      <c r="E17" s="9" t="s">
        <v>36</v>
      </c>
      <c r="F17" s="18">
        <f ca="1">ROUND(2*(F15-$C$15)/$C$16,0)/2+F14</f>
        <v>511</v>
      </c>
    </row>
    <row r="18" spans="1:21" ht="14.25" thickTop="1" thickBot="1" x14ac:dyDescent="0.25">
      <c r="A18" s="11" t="s">
        <v>5</v>
      </c>
      <c r="B18" s="6"/>
      <c r="C18" s="14">
        <f ca="1">+C15</f>
        <v>59877.6512</v>
      </c>
      <c r="D18" s="15">
        <f ca="1">+C16</f>
        <v>0.97693247330960986</v>
      </c>
      <c r="E18" s="9" t="s">
        <v>31</v>
      </c>
      <c r="F18" s="13">
        <f ca="1">+$C$15+$C$16*F17-15018.5-$C$5/24</f>
        <v>45358.759527194547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1" customFormat="1" ht="12" customHeight="1" x14ac:dyDescent="0.2">
      <c r="A21" s="41" t="str">
        <f>D7</f>
        <v>VSX</v>
      </c>
      <c r="C21" s="42">
        <f>C$7</f>
        <v>57681.506999999998</v>
      </c>
      <c r="D21" s="42" t="s">
        <v>13</v>
      </c>
      <c r="E21" s="41">
        <f>+(C21-C$7)/C$8</f>
        <v>0</v>
      </c>
      <c r="F21" s="41">
        <f>ROUND(2*E21,0)/2</f>
        <v>0</v>
      </c>
      <c r="G21" s="41">
        <f>+C21-(C$7+F21*C$8)</f>
        <v>0</v>
      </c>
      <c r="I21" s="41">
        <f>+G21</f>
        <v>0</v>
      </c>
      <c r="O21" s="41">
        <f ca="1">+C$11+C$12*$F21</f>
        <v>0</v>
      </c>
      <c r="Q21" s="43">
        <f>+C21-15018.5</f>
        <v>42663.006999999998</v>
      </c>
    </row>
    <row r="22" spans="1:21" s="41" customFormat="1" ht="12" customHeight="1" x14ac:dyDescent="0.2">
      <c r="A22" s="39" t="s">
        <v>49</v>
      </c>
      <c r="B22" s="40" t="s">
        <v>48</v>
      </c>
      <c r="C22" s="44">
        <v>59877.6512</v>
      </c>
      <c r="D22" s="45">
        <v>1.1999999999999999E-3</v>
      </c>
      <c r="E22" s="41">
        <f>+(C22-C$7)/C$8</f>
        <v>2248.0045407529014</v>
      </c>
      <c r="F22" s="41">
        <f>ROUND(2*E22,0)/2</f>
        <v>2248</v>
      </c>
      <c r="G22" s="41">
        <f>+C22-(C$7+F22*C$8)</f>
        <v>4.4360000028973445E-3</v>
      </c>
      <c r="I22" s="41">
        <f>+G22</f>
        <v>4.4360000028973445E-3</v>
      </c>
      <c r="O22" s="41">
        <f ca="1">+C$11+C$12*$F22</f>
        <v>4.4360000028973445E-3</v>
      </c>
      <c r="Q22" s="43">
        <f>+C22-15018.5</f>
        <v>44859.1512</v>
      </c>
    </row>
    <row r="23" spans="1:21" s="41" customFormat="1" ht="12" customHeight="1" x14ac:dyDescent="0.2">
      <c r="C23" s="42"/>
      <c r="D23" s="42"/>
      <c r="Q23" s="43"/>
    </row>
    <row r="24" spans="1:21" s="41" customFormat="1" ht="12" customHeight="1" x14ac:dyDescent="0.2">
      <c r="C24" s="42"/>
      <c r="D24" s="42"/>
      <c r="Q24" s="43"/>
    </row>
    <row r="25" spans="1:21" s="41" customFormat="1" ht="12" customHeight="1" x14ac:dyDescent="0.2">
      <c r="C25" s="42"/>
      <c r="D25" s="42"/>
      <c r="Q25" s="43"/>
    </row>
    <row r="26" spans="1:21" s="41" customFormat="1" ht="12" customHeight="1" x14ac:dyDescent="0.2">
      <c r="C26" s="42"/>
      <c r="D26" s="42"/>
      <c r="Q26" s="43"/>
    </row>
    <row r="27" spans="1:21" s="41" customFormat="1" ht="12" customHeight="1" x14ac:dyDescent="0.2">
      <c r="C27" s="42"/>
      <c r="D27" s="42"/>
      <c r="Q27" s="43"/>
    </row>
    <row r="28" spans="1:21" s="41" customFormat="1" ht="12" customHeight="1" x14ac:dyDescent="0.2">
      <c r="C28" s="42"/>
      <c r="D28" s="42"/>
      <c r="Q28" s="43"/>
    </row>
    <row r="29" spans="1:21" s="41" customFormat="1" ht="12" customHeight="1" x14ac:dyDescent="0.2">
      <c r="C29" s="42"/>
      <c r="D29" s="42"/>
      <c r="Q29" s="43"/>
    </row>
    <row r="30" spans="1:21" s="41" customFormat="1" ht="12" customHeight="1" x14ac:dyDescent="0.2">
      <c r="C30" s="42"/>
      <c r="D30" s="42"/>
      <c r="Q30" s="43"/>
    </row>
    <row r="31" spans="1:21" s="41" customFormat="1" ht="12" customHeight="1" x14ac:dyDescent="0.2">
      <c r="C31" s="42"/>
      <c r="D31" s="42"/>
      <c r="Q31" s="43"/>
    </row>
    <row r="32" spans="1:21" s="41" customFormat="1" ht="12" customHeight="1" x14ac:dyDescent="0.2">
      <c r="C32" s="42"/>
      <c r="D32" s="42"/>
      <c r="Q32" s="43"/>
    </row>
    <row r="33" spans="3:17" s="41" customFormat="1" ht="12" customHeight="1" x14ac:dyDescent="0.2">
      <c r="C33" s="42"/>
      <c r="D33" s="42"/>
      <c r="Q33" s="43"/>
    </row>
    <row r="34" spans="3:17" s="41" customFormat="1" ht="12" customHeight="1" x14ac:dyDescent="0.2">
      <c r="C34" s="42"/>
      <c r="D34" s="42"/>
    </row>
    <row r="35" spans="3:17" s="41" customFormat="1" ht="12" customHeight="1" x14ac:dyDescent="0.2">
      <c r="C35" s="42"/>
      <c r="D35" s="42"/>
    </row>
    <row r="36" spans="3:17" s="41" customFormat="1" ht="12" customHeight="1" x14ac:dyDescent="0.2">
      <c r="C36" s="42"/>
      <c r="D36" s="42"/>
    </row>
    <row r="37" spans="3:17" s="41" customFormat="1" ht="12" customHeight="1" x14ac:dyDescent="0.2">
      <c r="C37" s="42"/>
      <c r="D37" s="42"/>
    </row>
    <row r="38" spans="3:17" s="41" customFormat="1" ht="12" customHeight="1" x14ac:dyDescent="0.2">
      <c r="C38" s="42"/>
      <c r="D38" s="42"/>
    </row>
    <row r="39" spans="3:17" s="41" customFormat="1" ht="12" customHeight="1" x14ac:dyDescent="0.2">
      <c r="C39" s="42"/>
      <c r="D39" s="42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2024-03-06T05:12:11Z</dcterms:modified>
</cp:coreProperties>
</file>