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66EC5EC-844A-4422-828E-76468861D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2" i="1" l="1"/>
  <c r="Q30" i="1"/>
  <c r="Q31" i="1"/>
  <c r="G11" i="1"/>
  <c r="F11" i="1"/>
  <c r="E14" i="1"/>
  <c r="E15" i="1" s="1"/>
  <c r="C17" i="1"/>
  <c r="Q29" i="1"/>
  <c r="E27" i="1"/>
  <c r="F27" i="1"/>
  <c r="E21" i="1"/>
  <c r="F21" i="1"/>
  <c r="G21" i="1"/>
  <c r="H21" i="1" s="1"/>
  <c r="Q22" i="1"/>
  <c r="Q23" i="1"/>
  <c r="Q24" i="1"/>
  <c r="Q25" i="1"/>
  <c r="Q26" i="1"/>
  <c r="Q27" i="1"/>
  <c r="Q28" i="1"/>
  <c r="C8" i="1"/>
  <c r="C7" i="1"/>
  <c r="E32" i="1" s="1"/>
  <c r="F32" i="1" s="1"/>
  <c r="Q21" i="1"/>
  <c r="E24" i="1"/>
  <c r="F24" i="1"/>
  <c r="G24" i="1"/>
  <c r="I24" i="1" s="1"/>
  <c r="E31" i="1"/>
  <c r="F31" i="1" s="1"/>
  <c r="G31" i="1" s="1"/>
  <c r="K31" i="1" s="1"/>
  <c r="E26" i="1"/>
  <c r="F26" i="1"/>
  <c r="G26" i="1"/>
  <c r="K26" i="1" s="1"/>
  <c r="E23" i="1"/>
  <c r="F23" i="1" s="1"/>
  <c r="E29" i="1"/>
  <c r="F29" i="1"/>
  <c r="G29" i="1" s="1"/>
  <c r="K29" i="1" s="1"/>
  <c r="E28" i="1"/>
  <c r="F28" i="1" s="1"/>
  <c r="G28" i="1" s="1"/>
  <c r="K28" i="1" s="1"/>
  <c r="G27" i="1"/>
  <c r="K27" i="1" s="1"/>
  <c r="E25" i="1"/>
  <c r="F25" i="1" s="1"/>
  <c r="G25" i="1" s="1"/>
  <c r="I25" i="1" s="1"/>
  <c r="E30" i="1" l="1"/>
  <c r="F30" i="1" s="1"/>
  <c r="G30" i="1" s="1"/>
  <c r="E22" i="1"/>
  <c r="F22" i="1" s="1"/>
  <c r="G22" i="1" s="1"/>
  <c r="I22" i="1" s="1"/>
  <c r="G32" i="1"/>
  <c r="K32" i="1" s="1"/>
  <c r="C12" i="1"/>
  <c r="C11" i="1"/>
  <c r="O30" i="1" l="1"/>
  <c r="O29" i="1"/>
  <c r="C15" i="1"/>
  <c r="E16" i="1" s="1"/>
  <c r="O22" i="1"/>
  <c r="O23" i="1"/>
  <c r="O32" i="1"/>
  <c r="O25" i="1"/>
  <c r="O24" i="1"/>
  <c r="O21" i="1"/>
  <c r="O31" i="1"/>
  <c r="O27" i="1"/>
  <c r="O28" i="1"/>
  <c r="O26" i="1"/>
  <c r="C16" i="1"/>
  <c r="D18" i="1" s="1"/>
  <c r="K30" i="1"/>
  <c r="C18" i="1" l="1"/>
  <c r="E17" i="1"/>
</calcChain>
</file>

<file path=xl/sharedStrings.xml><?xml version="1.0" encoding="utf-8"?>
<sst xmlns="http://schemas.openxmlformats.org/spreadsheetml/2006/main" count="78" uniqueCount="60">
  <si>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</si>
  <si>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</si>
  <si>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</si>
  <si>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</si>
  <si>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</si>
  <si>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</si>
  <si>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</si>
  <si>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</si>
  <si>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</si>
  <si>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</si>
  <si>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</si>
  <si>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</si>
  <si>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</si>
  <si>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</si>
  <si>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</si>
  <si>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</si>
  <si>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</si>
  <si>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</si>
  <si>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</si>
  <si>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</si>
  <si>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</si>
  <si>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</si>
  <si>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</si>
  <si>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</si>
  <si>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</si>
  <si>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</si>
  <si>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</si>
  <si>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</si>
  <si>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phe</t>
  </si>
  <si>
    <t>A AP S 38,161</t>
  </si>
  <si>
    <t>K</t>
  </si>
  <si>
    <t>v</t>
  </si>
  <si>
    <t>ASTR. REP 4</t>
  </si>
  <si>
    <t>IBVS 1702</t>
  </si>
  <si>
    <t>Locher K</t>
  </si>
  <si>
    <t>BBSAG Bull.88</t>
  </si>
  <si>
    <t>B</t>
  </si>
  <si>
    <t>BBSAG Bull.98</t>
  </si>
  <si>
    <t>BBSAG Bull.101</t>
  </si>
  <si>
    <t>Locher Kurt</t>
  </si>
  <si>
    <t>BBSAG Bull.118</t>
  </si>
  <si>
    <t># of data points:</t>
  </si>
  <si>
    <t>EA/SD</t>
  </si>
  <si>
    <t>XZ Sgr / GSC 06848-03322</t>
  </si>
  <si>
    <t>IBVS 5931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</si>
  <si>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</si>
  <si>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</si>
  <si>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</si>
  <si>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</si>
  <si>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</si>
  <si>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</si>
  <si>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</si>
  <si>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</si>
  <si>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</si>
  <si>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</si>
  <si>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OEJV 0130</t>
  </si>
  <si>
    <t>JAVSO 49, 256</t>
  </si>
  <si>
    <t>vis</t>
  </si>
  <si>
    <t>PE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</si>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</sst>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14" fontId="11" fillId="0" borderId="0" xfId="0" applyNumberFormat="1" applyFont="1" applyAlignment="1"/>
    <xf numFmtId="0" fontId="9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Sgr - O-C Diagr.</a:t>
            </a:r>
          </a:p>
        </c:rich>
      </c:tx>
      <c:layout>
        <c:manualLayout>
          <c:xMode val="edge"/>
          <c:yMode val="edge"/>
          <c:x val="0.3719723183391003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78892733564014"/>
          <c:y val="0.14769252958613219"/>
          <c:w val="0.80449826989619377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</c:v>
                </c:pt>
                <c:pt idx="2">
                  <c:v>308</c:v>
                </c:pt>
                <c:pt idx="3">
                  <c:v>441</c:v>
                </c:pt>
                <c:pt idx="4">
                  <c:v>1658</c:v>
                </c:pt>
                <c:pt idx="5">
                  <c:v>1999</c:v>
                </c:pt>
                <c:pt idx="6">
                  <c:v>2108</c:v>
                </c:pt>
                <c:pt idx="7">
                  <c:v>2772</c:v>
                </c:pt>
                <c:pt idx="8">
                  <c:v>3752</c:v>
                </c:pt>
                <c:pt idx="9">
                  <c:v>4118</c:v>
                </c:pt>
                <c:pt idx="10">
                  <c:v>4122</c:v>
                </c:pt>
                <c:pt idx="11">
                  <c:v>5353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33-40EB-87E9-E358B6A0F6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</c:v>
                </c:pt>
                <c:pt idx="2">
                  <c:v>308</c:v>
                </c:pt>
                <c:pt idx="3">
                  <c:v>441</c:v>
                </c:pt>
                <c:pt idx="4">
                  <c:v>1658</c:v>
                </c:pt>
                <c:pt idx="5">
                  <c:v>1999</c:v>
                </c:pt>
                <c:pt idx="6">
                  <c:v>2108</c:v>
                </c:pt>
                <c:pt idx="7">
                  <c:v>2772</c:v>
                </c:pt>
                <c:pt idx="8">
                  <c:v>3752</c:v>
                </c:pt>
                <c:pt idx="9">
                  <c:v>4118</c:v>
                </c:pt>
                <c:pt idx="10">
                  <c:v>4122</c:v>
                </c:pt>
                <c:pt idx="11">
                  <c:v>5353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9.9999961093999445E-6</c:v>
                </c:pt>
                <c:pt idx="2">
                  <c:v>-0.10203999999794178</c:v>
                </c:pt>
                <c:pt idx="3">
                  <c:v>1.7544999995152466E-2</c:v>
                </c:pt>
                <c:pt idx="4">
                  <c:v>5.6709999997110572E-2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33-40EB-87E9-E358B6A0F6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</c:v>
                </c:pt>
                <c:pt idx="2">
                  <c:v>308</c:v>
                </c:pt>
                <c:pt idx="3">
                  <c:v>441</c:v>
                </c:pt>
                <c:pt idx="4">
                  <c:v>1658</c:v>
                </c:pt>
                <c:pt idx="5">
                  <c:v>1999</c:v>
                </c:pt>
                <c:pt idx="6">
                  <c:v>2108</c:v>
                </c:pt>
                <c:pt idx="7">
                  <c:v>2772</c:v>
                </c:pt>
                <c:pt idx="8">
                  <c:v>3752</c:v>
                </c:pt>
                <c:pt idx="9">
                  <c:v>4118</c:v>
                </c:pt>
                <c:pt idx="10">
                  <c:v>4122</c:v>
                </c:pt>
                <c:pt idx="11">
                  <c:v>5353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33-40EB-87E9-E358B6A0F6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</c:v>
                </c:pt>
                <c:pt idx="2">
                  <c:v>308</c:v>
                </c:pt>
                <c:pt idx="3">
                  <c:v>441</c:v>
                </c:pt>
                <c:pt idx="4">
                  <c:v>1658</c:v>
                </c:pt>
                <c:pt idx="5">
                  <c:v>1999</c:v>
                </c:pt>
                <c:pt idx="6">
                  <c:v>2108</c:v>
                </c:pt>
                <c:pt idx="7">
                  <c:v>2772</c:v>
                </c:pt>
                <c:pt idx="8">
                  <c:v>3752</c:v>
                </c:pt>
                <c:pt idx="9">
                  <c:v>4118</c:v>
                </c:pt>
                <c:pt idx="10">
                  <c:v>4122</c:v>
                </c:pt>
                <c:pt idx="11">
                  <c:v>5353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5">
                  <c:v>5.145500000071479E-2</c:v>
                </c:pt>
                <c:pt idx="6">
                  <c:v>4.8959999992803205E-2</c:v>
                </c:pt>
                <c:pt idx="7">
                  <c:v>4.2439999997441191E-2</c:v>
                </c:pt>
                <c:pt idx="8">
                  <c:v>2.0939999994880054E-2</c:v>
                </c:pt>
                <c:pt idx="9">
                  <c:v>1.7410000000381842E-2</c:v>
                </c:pt>
                <c:pt idx="10">
                  <c:v>1.7189999998663552E-2</c:v>
                </c:pt>
                <c:pt idx="11">
                  <c:v>3.8499999936902896E-4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33-40EB-87E9-E358B6A0F6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</c:v>
                </c:pt>
                <c:pt idx="2">
                  <c:v>308</c:v>
                </c:pt>
                <c:pt idx="3">
                  <c:v>441</c:v>
                </c:pt>
                <c:pt idx="4">
                  <c:v>1658</c:v>
                </c:pt>
                <c:pt idx="5">
                  <c:v>1999</c:v>
                </c:pt>
                <c:pt idx="6">
                  <c:v>2108</c:v>
                </c:pt>
                <c:pt idx="7">
                  <c:v>2772</c:v>
                </c:pt>
                <c:pt idx="8">
                  <c:v>3752</c:v>
                </c:pt>
                <c:pt idx="9">
                  <c:v>4118</c:v>
                </c:pt>
                <c:pt idx="10">
                  <c:v>4122</c:v>
                </c:pt>
                <c:pt idx="11">
                  <c:v>5353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33-40EB-87E9-E358B6A0F6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</c:v>
                </c:pt>
                <c:pt idx="2">
                  <c:v>308</c:v>
                </c:pt>
                <c:pt idx="3">
                  <c:v>441</c:v>
                </c:pt>
                <c:pt idx="4">
                  <c:v>1658</c:v>
                </c:pt>
                <c:pt idx="5">
                  <c:v>1999</c:v>
                </c:pt>
                <c:pt idx="6">
                  <c:v>2108</c:v>
                </c:pt>
                <c:pt idx="7">
                  <c:v>2772</c:v>
                </c:pt>
                <c:pt idx="8">
                  <c:v>3752</c:v>
                </c:pt>
                <c:pt idx="9">
                  <c:v>4118</c:v>
                </c:pt>
                <c:pt idx="10">
                  <c:v>4122</c:v>
                </c:pt>
                <c:pt idx="11">
                  <c:v>5353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33-40EB-87E9-E358B6A0F6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</c:v>
                </c:pt>
                <c:pt idx="2">
                  <c:v>308</c:v>
                </c:pt>
                <c:pt idx="3">
                  <c:v>441</c:v>
                </c:pt>
                <c:pt idx="4">
                  <c:v>1658</c:v>
                </c:pt>
                <c:pt idx="5">
                  <c:v>1999</c:v>
                </c:pt>
                <c:pt idx="6">
                  <c:v>2108</c:v>
                </c:pt>
                <c:pt idx="7">
                  <c:v>2772</c:v>
                </c:pt>
                <c:pt idx="8">
                  <c:v>3752</c:v>
                </c:pt>
                <c:pt idx="9">
                  <c:v>4118</c:v>
                </c:pt>
                <c:pt idx="10">
                  <c:v>4122</c:v>
                </c:pt>
                <c:pt idx="11">
                  <c:v>5353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33-40EB-87E9-E358B6A0F6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</c:v>
                </c:pt>
                <c:pt idx="2">
                  <c:v>308</c:v>
                </c:pt>
                <c:pt idx="3">
                  <c:v>441</c:v>
                </c:pt>
                <c:pt idx="4">
                  <c:v>1658</c:v>
                </c:pt>
                <c:pt idx="5">
                  <c:v>1999</c:v>
                </c:pt>
                <c:pt idx="6">
                  <c:v>2108</c:v>
                </c:pt>
                <c:pt idx="7">
                  <c:v>2772</c:v>
                </c:pt>
                <c:pt idx="8">
                  <c:v>3752</c:v>
                </c:pt>
                <c:pt idx="9">
                  <c:v>4118</c:v>
                </c:pt>
                <c:pt idx="10">
                  <c:v>4122</c:v>
                </c:pt>
                <c:pt idx="11">
                  <c:v>5353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8.275829004848323E-2</c:v>
                </c:pt>
                <c:pt idx="1">
                  <c:v>8.1218823260760603E-2</c:v>
                </c:pt>
                <c:pt idx="2">
                  <c:v>7.7919965858497808E-2</c:v>
                </c:pt>
                <c:pt idx="3">
                  <c:v>7.5830689503731383E-2</c:v>
                </c:pt>
                <c:pt idx="4">
                  <c:v>5.6713025415379925E-2</c:v>
                </c:pt>
                <c:pt idx="5">
                  <c:v>5.1356309347896076E-2</c:v>
                </c:pt>
                <c:pt idx="6">
                  <c:v>4.9644045267673971E-2</c:v>
                </c:pt>
                <c:pt idx="7">
                  <c:v>3.9213372338614501E-2</c:v>
                </c:pt>
                <c:pt idx="8">
                  <c:v>2.3818704461388188E-2</c:v>
                </c:pt>
                <c:pt idx="9">
                  <c:v>1.8069267274587339E-2</c:v>
                </c:pt>
                <c:pt idx="10">
                  <c:v>1.8006431895496625E-2</c:v>
                </c:pt>
                <c:pt idx="11">
                  <c:v>-1.331156019672361E-3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33-40EB-87E9-E358B6A0F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2976"/>
        <c:axId val="1"/>
      </c:scatterChart>
      <c:valAx>
        <c:axId val="786442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6816608996539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0311418685120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2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67820069204153"/>
          <c:y val="0.92000129214617399"/>
          <c:w val="0.8408304498269896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0</xdr:row>
      <xdr:rowOff>0</xdr:rowOff>
    </xdr:from>
    <xdr:to>
      <xdr:col>18</xdr:col>
      <xdr:colOff>238124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7671C9D-78E1-C113-4DC5-C0E143BDD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13" customFormat="1" ht="20.25" x14ac:dyDescent="0.2">
      <c r="A1" s="12" t="s">
        <v>43</v>
      </c>
    </row>
    <row r="2" spans="1:7" s="13" customFormat="1" ht="12.95" customHeight="1" x14ac:dyDescent="0.2">
      <c r="A2" s="13" t="s">
        <v>24</v>
      </c>
      <c r="B2" s="14" t="s">
        <v>42</v>
      </c>
    </row>
    <row r="3" spans="1:7" s="13" customFormat="1" ht="12.95" customHeight="1" thickBot="1" x14ac:dyDescent="0.25">
      <c r="C3" s="15"/>
    </row>
    <row r="4" spans="1:7" s="13" customFormat="1" ht="12.95" customHeight="1" thickTop="1" thickBot="1" x14ac:dyDescent="0.25">
      <c r="A4" s="16" t="s">
        <v>0</v>
      </c>
      <c r="C4" s="17">
        <v>41890.6201</v>
      </c>
      <c r="D4" s="18">
        <v>3.2755550000000002</v>
      </c>
    </row>
    <row r="5" spans="1:7" s="13" customFormat="1" ht="12.95" customHeight="1" x14ac:dyDescent="0.2"/>
    <row r="6" spans="1:7" s="13" customFormat="1" ht="12.95" customHeight="1" x14ac:dyDescent="0.2">
      <c r="A6" s="16" t="s">
        <v>1</v>
      </c>
    </row>
    <row r="7" spans="1:7" s="13" customFormat="1" ht="12.95" customHeight="1" x14ac:dyDescent="0.2">
      <c r="A7" s="13" t="s">
        <v>2</v>
      </c>
      <c r="C7" s="13">
        <f>+C4</f>
        <v>41890.6201</v>
      </c>
    </row>
    <row r="8" spans="1:7" s="13" customFormat="1" ht="12.95" customHeight="1" x14ac:dyDescent="0.2">
      <c r="A8" s="13" t="s">
        <v>3</v>
      </c>
      <c r="C8" s="13">
        <f>+D4</f>
        <v>3.2755550000000002</v>
      </c>
    </row>
    <row r="9" spans="1:7" s="13" customFormat="1" ht="12.95" customHeight="1" x14ac:dyDescent="0.2">
      <c r="A9" s="19" t="s">
        <v>46</v>
      </c>
      <c r="C9" s="20">
        <v>-9.5</v>
      </c>
      <c r="D9" s="13" t="s">
        <v>47</v>
      </c>
    </row>
    <row r="10" spans="1:7" s="13" customFormat="1" ht="12.95" customHeight="1" thickBot="1" x14ac:dyDescent="0.25">
      <c r="C10" s="21" t="s">
        <v>20</v>
      </c>
      <c r="D10" s="21" t="s">
        <v>21</v>
      </c>
    </row>
    <row r="11" spans="1:7" s="13" customFormat="1" ht="12.95" customHeight="1" x14ac:dyDescent="0.2">
      <c r="A11" s="13" t="s">
        <v>16</v>
      </c>
      <c r="C11" s="15">
        <f ca="1">INTERCEPT(INDIRECT($G$11):G992,INDIRECT($F$11):F992)</f>
        <v>8.275829004848323E-2</v>
      </c>
      <c r="D11" s="22"/>
      <c r="F11" s="23" t="str">
        <f>"F"&amp;E19</f>
        <v>F25</v>
      </c>
      <c r="G11" s="15" t="str">
        <f>"G"&amp;E19</f>
        <v>G25</v>
      </c>
    </row>
    <row r="12" spans="1:7" s="13" customFormat="1" ht="12.95" customHeight="1" x14ac:dyDescent="0.2">
      <c r="A12" s="13" t="s">
        <v>17</v>
      </c>
      <c r="C12" s="15">
        <f ca="1">SLOPE(INDIRECT($G$11):G992,INDIRECT($F$11):F992)</f>
        <v>-1.5708844772679916E-5</v>
      </c>
      <c r="D12" s="22"/>
    </row>
    <row r="13" spans="1:7" s="13" customFormat="1" ht="12.95" customHeight="1" x14ac:dyDescent="0.2">
      <c r="A13" s="13" t="s">
        <v>19</v>
      </c>
      <c r="C13" s="22" t="s">
        <v>14</v>
      </c>
      <c r="D13" s="24" t="s">
        <v>53</v>
      </c>
      <c r="E13" s="20">
        <v>1</v>
      </c>
    </row>
    <row r="14" spans="1:7" s="13" customFormat="1" ht="12.95" customHeight="1" x14ac:dyDescent="0.2">
      <c r="D14" s="24" t="s">
        <v>48</v>
      </c>
      <c r="E14" s="25">
        <f ca="1">NOW()+15018.5+$C$9/24</f>
        <v>60376.710027662033</v>
      </c>
    </row>
    <row r="15" spans="1:7" s="13" customFormat="1" ht="12.95" customHeight="1" x14ac:dyDescent="0.2">
      <c r="A15" s="26" t="s">
        <v>18</v>
      </c>
      <c r="C15" s="27">
        <f ca="1">(C7+C11)+(C8+C12)*INT(MAX(F21:F3533))</f>
        <v>59424.664683843977</v>
      </c>
      <c r="D15" s="24" t="s">
        <v>54</v>
      </c>
      <c r="E15" s="25">
        <f ca="1">ROUND(2*(E14-$C$7)/$C$8,0)/2+E13</f>
        <v>5644.5</v>
      </c>
    </row>
    <row r="16" spans="1:7" s="13" customFormat="1" ht="12.95" customHeight="1" x14ac:dyDescent="0.2">
      <c r="A16" s="16" t="s">
        <v>4</v>
      </c>
      <c r="C16" s="28">
        <f ca="1">+C8+C12</f>
        <v>3.2755392911552277</v>
      </c>
      <c r="D16" s="24" t="s">
        <v>49</v>
      </c>
      <c r="E16" s="15">
        <f ca="1">ROUND(2*(E14-$C$15)/$C$16,0)/2+E13</f>
        <v>291.5</v>
      </c>
    </row>
    <row r="17" spans="1:33" s="13" customFormat="1" ht="12.95" customHeight="1" thickBot="1" x14ac:dyDescent="0.25">
      <c r="A17" s="24" t="s">
        <v>41</v>
      </c>
      <c r="C17" s="13">
        <f>COUNT(C21:C2191)</f>
        <v>12</v>
      </c>
      <c r="D17" s="24" t="s">
        <v>50</v>
      </c>
      <c r="E17" s="29">
        <f ca="1">+$C$15+$C$16*E16-15018.5-$C$9/24</f>
        <v>45361.380220549065</v>
      </c>
    </row>
    <row r="18" spans="1:33" s="13" customFormat="1" ht="12.95" customHeight="1" thickTop="1" thickBot="1" x14ac:dyDescent="0.25">
      <c r="A18" s="16" t="s">
        <v>5</v>
      </c>
      <c r="C18" s="17">
        <f ca="1">+C15</f>
        <v>59424.664683843977</v>
      </c>
      <c r="D18" s="18">
        <f ca="1">+C16</f>
        <v>3.2755392911552277</v>
      </c>
      <c r="E18" s="30" t="s">
        <v>51</v>
      </c>
    </row>
    <row r="19" spans="1:33" s="13" customFormat="1" ht="12.95" customHeight="1" thickTop="1" x14ac:dyDescent="0.2">
      <c r="A19" s="31" t="s">
        <v>52</v>
      </c>
      <c r="E19" s="32">
        <v>25</v>
      </c>
    </row>
    <row r="20" spans="1:33" s="13" customFormat="1" ht="12.95" customHeight="1" thickBot="1" x14ac:dyDescent="0.25">
      <c r="A20" s="21" t="s">
        <v>6</v>
      </c>
      <c r="B20" s="21" t="s">
        <v>7</v>
      </c>
      <c r="C20" s="21" t="s">
        <v>8</v>
      </c>
      <c r="D20" s="21" t="s">
        <v>13</v>
      </c>
      <c r="E20" s="21" t="s">
        <v>9</v>
      </c>
      <c r="F20" s="21" t="s">
        <v>10</v>
      </c>
      <c r="G20" s="21" t="s">
        <v>11</v>
      </c>
      <c r="H20" s="33" t="s">
        <v>12</v>
      </c>
      <c r="I20" s="33" t="s">
        <v>57</v>
      </c>
      <c r="J20" s="33" t="s">
        <v>58</v>
      </c>
      <c r="K20" s="33" t="s">
        <v>59</v>
      </c>
      <c r="L20" s="33" t="s">
        <v>25</v>
      </c>
      <c r="M20" s="33" t="s">
        <v>26</v>
      </c>
      <c r="N20" s="33" t="s">
        <v>27</v>
      </c>
      <c r="O20" s="33" t="s">
        <v>23</v>
      </c>
      <c r="P20" s="34" t="s">
        <v>22</v>
      </c>
      <c r="Q20" s="21" t="s">
        <v>15</v>
      </c>
    </row>
    <row r="21" spans="1:33" s="35" customFormat="1" ht="12.95" customHeight="1" x14ac:dyDescent="0.2">
      <c r="A21" s="35" t="s">
        <v>12</v>
      </c>
      <c r="C21" s="36">
        <v>41890.6201</v>
      </c>
      <c r="D21" s="36" t="s">
        <v>14</v>
      </c>
      <c r="E21" s="35">
        <f t="shared" ref="E21:E28" si="0">+(C21-C$7)/C$8</f>
        <v>0</v>
      </c>
      <c r="F21" s="35">
        <f t="shared" ref="F21:F31" si="1">ROUND(2*E21,0)/2</f>
        <v>0</v>
      </c>
      <c r="G21" s="35">
        <f>+C21-(C$7+F21*C$8)</f>
        <v>0</v>
      </c>
      <c r="H21" s="35">
        <f>+G21</f>
        <v>0</v>
      </c>
      <c r="O21" s="35">
        <f t="shared" ref="O21:O28" ca="1" si="2">+C$11+C$12*$F21</f>
        <v>8.275829004848323E-2</v>
      </c>
      <c r="Q21" s="37">
        <f t="shared" ref="Q21:Q28" si="3">+C21-15018.5</f>
        <v>26872.1201</v>
      </c>
    </row>
    <row r="22" spans="1:33" s="35" customFormat="1" ht="12.95" customHeight="1" x14ac:dyDescent="0.2">
      <c r="A22" s="35" t="s">
        <v>29</v>
      </c>
      <c r="C22" s="36">
        <v>42211.624499999998</v>
      </c>
      <c r="D22" s="36"/>
      <c r="E22" s="35">
        <f t="shared" si="0"/>
        <v>98.000003052917123</v>
      </c>
      <c r="F22" s="35">
        <f t="shared" si="1"/>
        <v>98</v>
      </c>
      <c r="G22" s="35">
        <f>+C22-(C$7+F22*C$8)</f>
        <v>9.9999961093999445E-6</v>
      </c>
      <c r="I22" s="35">
        <f>+G22</f>
        <v>9.9999961093999445E-6</v>
      </c>
      <c r="O22" s="35">
        <f t="shared" ca="1" si="2"/>
        <v>8.1218823260760603E-2</v>
      </c>
      <c r="Q22" s="37">
        <f t="shared" si="3"/>
        <v>27193.124499999998</v>
      </c>
      <c r="AB22" s="35" t="s">
        <v>28</v>
      </c>
      <c r="AG22" s="35" t="s">
        <v>30</v>
      </c>
    </row>
    <row r="23" spans="1:33" s="2" customFormat="1" ht="12.95" customHeight="1" x14ac:dyDescent="0.2">
      <c r="A23" s="2" t="s">
        <v>32</v>
      </c>
      <c r="C23" s="3">
        <v>42899.389000000003</v>
      </c>
      <c r="D23" s="3"/>
      <c r="E23" s="2">
        <f t="shared" si="0"/>
        <v>307.96884802728169</v>
      </c>
      <c r="F23" s="2">
        <f t="shared" si="1"/>
        <v>308</v>
      </c>
      <c r="I23" s="5">
        <v>-0.10203999999794178</v>
      </c>
      <c r="O23" s="2">
        <f t="shared" ca="1" si="2"/>
        <v>7.7919965858497808E-2</v>
      </c>
      <c r="Q23" s="4">
        <f t="shared" si="3"/>
        <v>27880.889000000003</v>
      </c>
      <c r="AB23" s="2" t="s">
        <v>31</v>
      </c>
      <c r="AG23" s="2" t="s">
        <v>30</v>
      </c>
    </row>
    <row r="24" spans="1:33" s="2" customFormat="1" ht="12.95" customHeight="1" x14ac:dyDescent="0.2">
      <c r="A24" s="2" t="s">
        <v>33</v>
      </c>
      <c r="C24" s="3">
        <v>43335.157399999996</v>
      </c>
      <c r="D24" s="3"/>
      <c r="E24" s="2">
        <f t="shared" si="0"/>
        <v>441.00535634419089</v>
      </c>
      <c r="F24" s="2">
        <f t="shared" si="1"/>
        <v>441</v>
      </c>
      <c r="G24" s="2">
        <f t="shared" ref="G24:G29" si="4">+C24-(C$7+F24*C$8)</f>
        <v>1.7544999995152466E-2</v>
      </c>
      <c r="I24" s="2">
        <f>+G24</f>
        <v>1.7544999995152466E-2</v>
      </c>
      <c r="O24" s="2">
        <f t="shared" ca="1" si="2"/>
        <v>7.5830689503731383E-2</v>
      </c>
      <c r="Q24" s="4">
        <f t="shared" si="3"/>
        <v>28316.657399999996</v>
      </c>
      <c r="AB24" s="2" t="s">
        <v>28</v>
      </c>
      <c r="AG24" s="2" t="s">
        <v>30</v>
      </c>
    </row>
    <row r="25" spans="1:33" s="2" customFormat="1" ht="12.95" customHeight="1" x14ac:dyDescent="0.2">
      <c r="A25" s="2" t="s">
        <v>35</v>
      </c>
      <c r="C25" s="3">
        <v>47321.546999999999</v>
      </c>
      <c r="D25" s="3"/>
      <c r="E25" s="2">
        <f t="shared" si="0"/>
        <v>1658.0173130965586</v>
      </c>
      <c r="F25" s="2">
        <f t="shared" si="1"/>
        <v>1658</v>
      </c>
      <c r="G25" s="2">
        <f t="shared" si="4"/>
        <v>5.6709999997110572E-2</v>
      </c>
      <c r="I25" s="2">
        <f>+G25</f>
        <v>5.6709999997110572E-2</v>
      </c>
      <c r="O25" s="2">
        <f t="shared" ca="1" si="2"/>
        <v>5.6713025415379925E-2</v>
      </c>
      <c r="Q25" s="4">
        <f t="shared" si="3"/>
        <v>32303.046999999999</v>
      </c>
      <c r="AB25" s="2" t="s">
        <v>31</v>
      </c>
      <c r="AC25" s="2">
        <v>7</v>
      </c>
      <c r="AE25" s="2" t="s">
        <v>34</v>
      </c>
      <c r="AG25" s="2" t="s">
        <v>36</v>
      </c>
    </row>
    <row r="26" spans="1:33" s="2" customFormat="1" ht="12.95" customHeight="1" x14ac:dyDescent="0.2">
      <c r="A26" s="2" t="s">
        <v>37</v>
      </c>
      <c r="C26" s="3">
        <v>48438.506000000001</v>
      </c>
      <c r="D26" s="3">
        <v>2E-3</v>
      </c>
      <c r="E26" s="2">
        <f t="shared" si="0"/>
        <v>1999.0157087882819</v>
      </c>
      <c r="F26" s="2">
        <f t="shared" si="1"/>
        <v>1999</v>
      </c>
      <c r="G26" s="2">
        <f t="shared" si="4"/>
        <v>5.145500000071479E-2</v>
      </c>
      <c r="K26" s="2">
        <f>+G26</f>
        <v>5.145500000071479E-2</v>
      </c>
      <c r="O26" s="2">
        <f t="shared" ca="1" si="2"/>
        <v>5.1356309347896076E-2</v>
      </c>
      <c r="Q26" s="4">
        <f t="shared" si="3"/>
        <v>33420.006000000001</v>
      </c>
      <c r="AB26" s="2" t="s">
        <v>31</v>
      </c>
      <c r="AC26" s="2">
        <v>14</v>
      </c>
      <c r="AE26" s="2" t="s">
        <v>34</v>
      </c>
      <c r="AG26" s="2" t="s">
        <v>36</v>
      </c>
    </row>
    <row r="27" spans="1:33" s="2" customFormat="1" ht="12.95" customHeight="1" x14ac:dyDescent="0.2">
      <c r="A27" s="2" t="s">
        <v>38</v>
      </c>
      <c r="C27" s="3">
        <v>48795.538999999997</v>
      </c>
      <c r="D27" s="3">
        <v>5.0000000000000001E-3</v>
      </c>
      <c r="E27" s="2">
        <f t="shared" si="0"/>
        <v>2108.0149470853021</v>
      </c>
      <c r="F27" s="2">
        <f t="shared" si="1"/>
        <v>2108</v>
      </c>
      <c r="G27" s="2">
        <f t="shared" si="4"/>
        <v>4.8959999992803205E-2</v>
      </c>
      <c r="K27" s="2">
        <f>+G27</f>
        <v>4.8959999992803205E-2</v>
      </c>
      <c r="O27" s="2">
        <f t="shared" ca="1" si="2"/>
        <v>4.9644045267673971E-2</v>
      </c>
      <c r="Q27" s="4">
        <f t="shared" si="3"/>
        <v>33777.038999999997</v>
      </c>
      <c r="AB27" s="2" t="s">
        <v>31</v>
      </c>
      <c r="AC27" s="2">
        <v>7</v>
      </c>
      <c r="AE27" s="2" t="s">
        <v>34</v>
      </c>
      <c r="AG27" s="2" t="s">
        <v>36</v>
      </c>
    </row>
    <row r="28" spans="1:33" s="2" customFormat="1" ht="12.95" customHeight="1" x14ac:dyDescent="0.2">
      <c r="A28" s="2" t="s">
        <v>40</v>
      </c>
      <c r="C28" s="3">
        <v>50970.500999999997</v>
      </c>
      <c r="D28" s="3">
        <v>6.0000000000000001E-3</v>
      </c>
      <c r="E28" s="2">
        <f t="shared" si="0"/>
        <v>2772.0129565829288</v>
      </c>
      <c r="F28" s="2">
        <f t="shared" si="1"/>
        <v>2772</v>
      </c>
      <c r="G28" s="2">
        <f t="shared" si="4"/>
        <v>4.2439999997441191E-2</v>
      </c>
      <c r="K28" s="2">
        <f>+G28</f>
        <v>4.2439999997441191E-2</v>
      </c>
      <c r="O28" s="2">
        <f t="shared" ca="1" si="2"/>
        <v>3.9213372338614501E-2</v>
      </c>
      <c r="Q28" s="4">
        <f t="shared" si="3"/>
        <v>35952.000999999997</v>
      </c>
      <c r="AB28" s="2" t="s">
        <v>31</v>
      </c>
      <c r="AC28" s="2">
        <v>6</v>
      </c>
      <c r="AE28" s="2" t="s">
        <v>39</v>
      </c>
      <c r="AG28" s="2" t="s">
        <v>36</v>
      </c>
    </row>
    <row r="29" spans="1:33" s="2" customFormat="1" ht="12.95" customHeight="1" x14ac:dyDescent="0.2">
      <c r="A29" s="6" t="s">
        <v>44</v>
      </c>
      <c r="B29" s="7" t="s">
        <v>45</v>
      </c>
      <c r="C29" s="6">
        <v>54180.523399999998</v>
      </c>
      <c r="D29" s="6">
        <v>4.0000000000000002E-4</v>
      </c>
      <c r="E29" s="2">
        <f>+(C29-C$7)/C$8</f>
        <v>3752.0063928097675</v>
      </c>
      <c r="F29" s="2">
        <f t="shared" si="1"/>
        <v>3752</v>
      </c>
      <c r="G29" s="2">
        <f t="shared" si="4"/>
        <v>2.0939999994880054E-2</v>
      </c>
      <c r="K29" s="2">
        <f>+G29</f>
        <v>2.0939999994880054E-2</v>
      </c>
      <c r="O29" s="2">
        <f ca="1">+C$11+C$12*$F29</f>
        <v>2.3818704461388188E-2</v>
      </c>
      <c r="Q29" s="4">
        <f>+C29-15018.5</f>
        <v>39162.023399999998</v>
      </c>
    </row>
    <row r="30" spans="1:33" ht="12.95" customHeight="1" x14ac:dyDescent="0.2">
      <c r="A30" s="8" t="s">
        <v>55</v>
      </c>
      <c r="B30" s="9" t="s">
        <v>45</v>
      </c>
      <c r="C30" s="10">
        <v>55379.373</v>
      </c>
      <c r="D30" s="10">
        <v>8.0000000000000002E-3</v>
      </c>
      <c r="E30" s="2">
        <f>+(C30-C$7)/C$8</f>
        <v>4118.0053151298016</v>
      </c>
      <c r="F30" s="2">
        <f t="shared" si="1"/>
        <v>4118</v>
      </c>
      <c r="G30" s="2">
        <f>+C30-(C$7+F30*C$8)</f>
        <v>1.7410000000381842E-2</v>
      </c>
      <c r="H30" s="2"/>
      <c r="I30" s="2"/>
      <c r="K30" s="2">
        <f>+G30</f>
        <v>1.7410000000381842E-2</v>
      </c>
      <c r="L30" s="2"/>
      <c r="M30" s="2"/>
      <c r="N30" s="2"/>
      <c r="O30" s="2">
        <f ca="1">+C$11+C$12*$F30</f>
        <v>1.8069267274587339E-2</v>
      </c>
      <c r="P30" s="2"/>
      <c r="Q30" s="4">
        <f>+C30-15018.5</f>
        <v>40360.873</v>
      </c>
    </row>
    <row r="31" spans="1:33" ht="12.95" customHeight="1" x14ac:dyDescent="0.2">
      <c r="A31" s="8" t="s">
        <v>55</v>
      </c>
      <c r="B31" s="9" t="s">
        <v>45</v>
      </c>
      <c r="C31" s="10">
        <v>55392.474999999999</v>
      </c>
      <c r="D31" s="10">
        <v>5.0000000000000001E-3</v>
      </c>
      <c r="E31" s="2">
        <f>+(C31-C$7)/C$8</f>
        <v>4122.0052479656115</v>
      </c>
      <c r="F31" s="2">
        <f t="shared" si="1"/>
        <v>4122</v>
      </c>
      <c r="G31" s="2">
        <f>+C31-(C$7+F31*C$8)</f>
        <v>1.7189999998663552E-2</v>
      </c>
      <c r="H31" s="2"/>
      <c r="I31" s="2"/>
      <c r="K31" s="2">
        <f>+G31</f>
        <v>1.7189999998663552E-2</v>
      </c>
      <c r="L31" s="2"/>
      <c r="M31" s="2"/>
      <c r="N31" s="2"/>
      <c r="O31" s="2">
        <f ca="1">+C$11+C$12*$F31</f>
        <v>1.8006431895496625E-2</v>
      </c>
      <c r="P31" s="2"/>
      <c r="Q31" s="4">
        <f>+C31-15018.5</f>
        <v>40373.974999999999</v>
      </c>
    </row>
    <row r="32" spans="1:33" ht="12.95" customHeight="1" x14ac:dyDescent="0.2">
      <c r="A32" s="11" t="s">
        <v>56</v>
      </c>
      <c r="B32" s="9" t="s">
        <v>45</v>
      </c>
      <c r="C32" s="10">
        <v>59424.666400000002</v>
      </c>
      <c r="D32" s="10">
        <v>8.9999999999999998E-4</v>
      </c>
      <c r="E32" s="2">
        <f>+(C32-C$7)/C$8</f>
        <v>5353.0001175373336</v>
      </c>
      <c r="F32" s="2">
        <f>ROUND(2*E32,0)/2</f>
        <v>5353</v>
      </c>
      <c r="G32" s="2">
        <f>+C32-(C$7+F32*C$8)</f>
        <v>3.8499999936902896E-4</v>
      </c>
      <c r="H32" s="2"/>
      <c r="I32" s="2"/>
      <c r="K32" s="2">
        <f>+G32</f>
        <v>3.8499999936902896E-4</v>
      </c>
      <c r="L32" s="2"/>
      <c r="M32" s="2"/>
      <c r="N32" s="2"/>
      <c r="O32" s="2">
        <f ca="1">+C$11+C$12*$F32</f>
        <v>-1.331156019672361E-3</v>
      </c>
      <c r="P32" s="2"/>
      <c r="Q32" s="4">
        <f>+C32-15018.5</f>
        <v>44406.166400000002</v>
      </c>
    </row>
    <row r="33" spans="3:4" ht="12.95" customHeight="1" x14ac:dyDescent="0.2">
      <c r="C33" s="1"/>
      <c r="D33" s="1"/>
    </row>
    <row r="34" spans="3:4" ht="12.95" customHeight="1" x14ac:dyDescent="0.2">
      <c r="C34" s="1"/>
      <c r="D34" s="1"/>
    </row>
    <row r="35" spans="3:4" ht="12.95" customHeight="1" x14ac:dyDescent="0.2">
      <c r="C35" s="1"/>
      <c r="D35" s="1"/>
    </row>
    <row r="36" spans="3:4" ht="12.95" customHeight="1" x14ac:dyDescent="0.2">
      <c r="C36" s="1"/>
      <c r="D36" s="1"/>
    </row>
    <row r="37" spans="3:4" ht="12.95" customHeight="1" x14ac:dyDescent="0.2">
      <c r="C37" s="1"/>
      <c r="D37" s="1"/>
    </row>
    <row r="38" spans="3:4" ht="12.95" customHeight="1" x14ac:dyDescent="0.2">
      <c r="C38" s="1"/>
      <c r="D38" s="1"/>
    </row>
    <row r="39" spans="3:4" ht="12.95" customHeight="1" x14ac:dyDescent="0.2">
      <c r="C39" s="1"/>
      <c r="D39" s="1"/>
    </row>
    <row r="40" spans="3:4" ht="12.95" customHeight="1" x14ac:dyDescent="0.2">
      <c r="C40" s="1"/>
      <c r="D40" s="1"/>
    </row>
    <row r="41" spans="3:4" ht="12.95" customHeight="1" x14ac:dyDescent="0.2">
      <c r="C41" s="1"/>
      <c r="D41" s="1"/>
    </row>
    <row r="42" spans="3:4" ht="12.95" customHeight="1" x14ac:dyDescent="0.2">
      <c r="C42" s="1"/>
      <c r="D42" s="1"/>
    </row>
    <row r="43" spans="3:4" ht="12.95" customHeight="1" x14ac:dyDescent="0.2">
      <c r="C43" s="1"/>
      <c r="D43" s="1"/>
    </row>
    <row r="44" spans="3:4" ht="12.95" customHeight="1" x14ac:dyDescent="0.2">
      <c r="C44" s="1"/>
      <c r="D44" s="1"/>
    </row>
    <row r="45" spans="3:4" ht="12.95" customHeight="1" x14ac:dyDescent="0.2">
      <c r="C45" s="1"/>
      <c r="D45" s="1"/>
    </row>
    <row r="46" spans="3:4" ht="12.95" customHeight="1" x14ac:dyDescent="0.2">
      <c r="C46" s="1"/>
      <c r="D46" s="1"/>
    </row>
    <row r="47" spans="3:4" ht="12.95" customHeight="1" x14ac:dyDescent="0.2">
      <c r="C47" s="1"/>
      <c r="D47" s="1"/>
    </row>
    <row r="48" spans="3:4" ht="12.95" customHeight="1" x14ac:dyDescent="0.2">
      <c r="C48" s="1"/>
      <c r="D48" s="1"/>
    </row>
    <row r="49" spans="3:4" ht="12.95" customHeight="1" x14ac:dyDescent="0.2">
      <c r="C49" s="1"/>
      <c r="D49" s="1"/>
    </row>
    <row r="50" spans="3:4" ht="12.95" customHeight="1" x14ac:dyDescent="0.2">
      <c r="C50" s="1"/>
      <c r="D50" s="1"/>
    </row>
    <row r="51" spans="3:4" ht="12.95" customHeight="1" x14ac:dyDescent="0.2">
      <c r="C51" s="1"/>
      <c r="D51" s="1"/>
    </row>
    <row r="52" spans="3:4" ht="12.95" customHeight="1" x14ac:dyDescent="0.2">
      <c r="C52" s="1"/>
      <c r="D52" s="1"/>
    </row>
    <row r="53" spans="3:4" ht="12.95" customHeight="1" x14ac:dyDescent="0.2">
      <c r="C53" s="1"/>
      <c r="D53" s="1"/>
    </row>
    <row r="54" spans="3:4" ht="12.95" customHeight="1" x14ac:dyDescent="0.2">
      <c r="C54" s="1"/>
      <c r="D54" s="1"/>
    </row>
    <row r="55" spans="3:4" ht="12.95" customHeight="1" x14ac:dyDescent="0.2">
      <c r="C55" s="1"/>
      <c r="D55" s="1"/>
    </row>
    <row r="56" spans="3:4" ht="12.95" customHeight="1" x14ac:dyDescent="0.2">
      <c r="C56" s="1"/>
      <c r="D56" s="1"/>
    </row>
    <row r="57" spans="3:4" ht="12.95" customHeight="1" x14ac:dyDescent="0.2">
      <c r="C57" s="1"/>
      <c r="D57" s="1"/>
    </row>
    <row r="58" spans="3:4" ht="12.95" customHeight="1" x14ac:dyDescent="0.2">
      <c r="C58" s="1"/>
      <c r="D58" s="1"/>
    </row>
    <row r="59" spans="3:4" ht="12.95" customHeight="1" x14ac:dyDescent="0.2">
      <c r="C59" s="1"/>
      <c r="D59" s="1"/>
    </row>
    <row r="60" spans="3:4" ht="12.95" customHeight="1" x14ac:dyDescent="0.2">
      <c r="C60" s="1"/>
      <c r="D60" s="1"/>
    </row>
    <row r="61" spans="3:4" ht="12.95" customHeight="1" x14ac:dyDescent="0.2">
      <c r="C61" s="1"/>
      <c r="D61" s="1"/>
    </row>
    <row r="62" spans="3:4" ht="12.95" customHeight="1" x14ac:dyDescent="0.2">
      <c r="C62" s="1"/>
      <c r="D62" s="1"/>
    </row>
    <row r="63" spans="3:4" ht="12.95" customHeight="1" x14ac:dyDescent="0.2">
      <c r="C63" s="1"/>
      <c r="D63" s="1"/>
    </row>
    <row r="64" spans="3:4" ht="12.95" customHeight="1" x14ac:dyDescent="0.2">
      <c r="C64" s="1"/>
      <c r="D64" s="1"/>
    </row>
    <row r="65" spans="3:4" ht="12.95" customHeight="1" x14ac:dyDescent="0.2">
      <c r="C65" s="1"/>
      <c r="D65" s="1"/>
    </row>
    <row r="66" spans="3:4" ht="12.95" customHeight="1" x14ac:dyDescent="0.2">
      <c r="C66" s="1"/>
      <c r="D66" s="1"/>
    </row>
    <row r="67" spans="3:4" ht="12.95" customHeight="1" x14ac:dyDescent="0.2">
      <c r="C67" s="1"/>
      <c r="D67" s="1"/>
    </row>
    <row r="68" spans="3:4" ht="12.95" customHeight="1" x14ac:dyDescent="0.2">
      <c r="C68" s="1"/>
      <c r="D68" s="1"/>
    </row>
    <row r="69" spans="3:4" ht="12.95" customHeight="1" x14ac:dyDescent="0.2">
      <c r="C69" s="1"/>
      <c r="D69" s="1"/>
    </row>
    <row r="70" spans="3:4" ht="12.95" customHeight="1" x14ac:dyDescent="0.2">
      <c r="C70" s="1"/>
      <c r="D70" s="1"/>
    </row>
    <row r="71" spans="3:4" ht="12.95" customHeight="1" x14ac:dyDescent="0.2">
      <c r="C71" s="1"/>
      <c r="D71" s="1"/>
    </row>
    <row r="72" spans="3:4" ht="12.95" customHeight="1" x14ac:dyDescent="0.2">
      <c r="C72" s="1"/>
      <c r="D72" s="1"/>
    </row>
    <row r="73" spans="3:4" ht="12.95" customHeight="1" x14ac:dyDescent="0.2">
      <c r="C73" s="1"/>
      <c r="D73" s="1"/>
    </row>
    <row r="74" spans="3:4" ht="12.95" customHeight="1" x14ac:dyDescent="0.2">
      <c r="C74" s="1"/>
      <c r="D74" s="1"/>
    </row>
    <row r="75" spans="3:4" ht="12.95" customHeight="1" x14ac:dyDescent="0.2">
      <c r="C75" s="1"/>
      <c r="D75" s="1"/>
    </row>
    <row r="76" spans="3:4" ht="12.95" customHeight="1" x14ac:dyDescent="0.2">
      <c r="C76" s="1"/>
      <c r="D76" s="1"/>
    </row>
    <row r="77" spans="3:4" ht="12.95" customHeight="1" x14ac:dyDescent="0.2">
      <c r="C77" s="1"/>
      <c r="D77" s="1"/>
    </row>
    <row r="78" spans="3:4" ht="12.95" customHeight="1" x14ac:dyDescent="0.2">
      <c r="C78" s="1"/>
      <c r="D78" s="1"/>
    </row>
    <row r="79" spans="3:4" ht="12.95" customHeight="1" x14ac:dyDescent="0.2">
      <c r="C79" s="1"/>
      <c r="D79" s="1"/>
    </row>
    <row r="80" spans="3:4" ht="12.95" customHeight="1" x14ac:dyDescent="0.2">
      <c r="C80" s="1"/>
      <c r="D80" s="1"/>
    </row>
    <row r="81" spans="3:4" ht="12.95" customHeight="1" x14ac:dyDescent="0.2">
      <c r="C81" s="1"/>
      <c r="D81" s="1"/>
    </row>
    <row r="82" spans="3:4" ht="12.95" customHeight="1" x14ac:dyDescent="0.2">
      <c r="C82" s="1"/>
      <c r="D82" s="1"/>
    </row>
    <row r="83" spans="3:4" ht="12.95" customHeight="1" x14ac:dyDescent="0.2">
      <c r="C83" s="1"/>
      <c r="D83" s="1"/>
    </row>
    <row r="84" spans="3:4" ht="12.95" customHeight="1" x14ac:dyDescent="0.2">
      <c r="C84" s="1"/>
      <c r="D84" s="1"/>
    </row>
    <row r="85" spans="3:4" ht="12.95" customHeight="1" x14ac:dyDescent="0.2">
      <c r="C85" s="1"/>
      <c r="D85" s="1"/>
    </row>
    <row r="86" spans="3:4" ht="12.95" customHeight="1" x14ac:dyDescent="0.2">
      <c r="C86" s="1"/>
      <c r="D86" s="1"/>
    </row>
    <row r="87" spans="3:4" ht="12.95" customHeight="1" x14ac:dyDescent="0.2">
      <c r="C87" s="1"/>
      <c r="D87" s="1"/>
    </row>
    <row r="88" spans="3:4" ht="12.95" customHeight="1" x14ac:dyDescent="0.2">
      <c r="C88" s="1"/>
      <c r="D88" s="1"/>
    </row>
    <row r="89" spans="3:4" ht="12.95" customHeight="1" x14ac:dyDescent="0.2">
      <c r="C89" s="1"/>
      <c r="D89" s="1"/>
    </row>
    <row r="90" spans="3:4" ht="12.95" customHeight="1" x14ac:dyDescent="0.2">
      <c r="C90" s="1"/>
      <c r="D90" s="1"/>
    </row>
    <row r="91" spans="3:4" ht="12.95" customHeight="1" x14ac:dyDescent="0.2">
      <c r="C91" s="1"/>
      <c r="D91" s="1"/>
    </row>
    <row r="92" spans="3:4" ht="12.95" customHeight="1" x14ac:dyDescent="0.2">
      <c r="C92" s="1"/>
      <c r="D92" s="1"/>
    </row>
    <row r="93" spans="3:4" ht="12.95" customHeight="1" x14ac:dyDescent="0.2">
      <c r="C93" s="1"/>
      <c r="D93" s="1"/>
    </row>
    <row r="94" spans="3:4" ht="12.95" customHeight="1" x14ac:dyDescent="0.2">
      <c r="C94" s="1"/>
      <c r="D94" s="1"/>
    </row>
    <row r="95" spans="3:4" ht="12.95" customHeight="1" x14ac:dyDescent="0.2">
      <c r="C95" s="1"/>
      <c r="D95" s="1"/>
    </row>
    <row r="96" spans="3:4" ht="12.95" customHeight="1" x14ac:dyDescent="0.2">
      <c r="C96" s="1"/>
      <c r="D96" s="1"/>
    </row>
    <row r="97" spans="3:4" ht="12.95" customHeight="1" x14ac:dyDescent="0.2">
      <c r="C97" s="1"/>
      <c r="D97" s="1"/>
    </row>
    <row r="98" spans="3:4" ht="12.95" customHeight="1" x14ac:dyDescent="0.2">
      <c r="C98" s="1"/>
      <c r="D98" s="1"/>
    </row>
    <row r="99" spans="3:4" ht="12.95" customHeight="1" x14ac:dyDescent="0.2">
      <c r="C99" s="1"/>
      <c r="D99" s="1"/>
    </row>
    <row r="100" spans="3:4" ht="12.95" customHeight="1" x14ac:dyDescent="0.2">
      <c r="C100" s="1"/>
      <c r="D100" s="1"/>
    </row>
    <row r="101" spans="3:4" ht="12.95" customHeight="1" x14ac:dyDescent="0.2">
      <c r="C101" s="1"/>
      <c r="D101" s="1"/>
    </row>
    <row r="102" spans="3:4" ht="12.95" customHeight="1" x14ac:dyDescent="0.2">
      <c r="C102" s="1"/>
      <c r="D102" s="1"/>
    </row>
    <row r="103" spans="3:4" ht="12.95" customHeight="1" x14ac:dyDescent="0.2">
      <c r="C103" s="1"/>
      <c r="D103" s="1"/>
    </row>
    <row r="104" spans="3:4" ht="12.95" customHeight="1" x14ac:dyDescent="0.2">
      <c r="C104" s="1"/>
      <c r="D104" s="1"/>
    </row>
    <row r="105" spans="3:4" ht="12.95" customHeight="1" x14ac:dyDescent="0.2">
      <c r="C105" s="1"/>
      <c r="D105" s="1"/>
    </row>
    <row r="106" spans="3:4" ht="12.95" customHeight="1" x14ac:dyDescent="0.2">
      <c r="C106" s="1"/>
      <c r="D106" s="1"/>
    </row>
    <row r="107" spans="3:4" ht="12.95" customHeight="1" x14ac:dyDescent="0.2">
      <c r="C107" s="1"/>
      <c r="D107" s="1"/>
    </row>
    <row r="108" spans="3:4" ht="12.95" customHeight="1" x14ac:dyDescent="0.2">
      <c r="C108" s="1"/>
      <c r="D108" s="1"/>
    </row>
    <row r="109" spans="3:4" ht="12.95" customHeight="1" x14ac:dyDescent="0.2">
      <c r="C109" s="1"/>
      <c r="D109" s="1"/>
    </row>
    <row r="110" spans="3:4" ht="12.95" customHeight="1" x14ac:dyDescent="0.2">
      <c r="C110" s="1"/>
      <c r="D110" s="1"/>
    </row>
    <row r="111" spans="3:4" ht="12.95" customHeight="1" x14ac:dyDescent="0.2">
      <c r="C111" s="1"/>
      <c r="D111" s="1"/>
    </row>
    <row r="112" spans="3:4" ht="12.95" customHeight="1" x14ac:dyDescent="0.2">
      <c r="C112" s="1"/>
      <c r="D112" s="1"/>
    </row>
    <row r="113" spans="3:4" ht="12.95" customHeight="1" x14ac:dyDescent="0.2">
      <c r="C113" s="1"/>
      <c r="D113" s="1"/>
    </row>
    <row r="114" spans="3:4" ht="12.95" customHeight="1" x14ac:dyDescent="0.2">
      <c r="C114" s="1"/>
      <c r="D114" s="1"/>
    </row>
    <row r="115" spans="3:4" ht="12.95" customHeight="1" x14ac:dyDescent="0.2">
      <c r="C115" s="1"/>
      <c r="D115" s="1"/>
    </row>
    <row r="116" spans="3:4" ht="12.95" customHeight="1" x14ac:dyDescent="0.2">
      <c r="C116" s="1"/>
      <c r="D116" s="1"/>
    </row>
    <row r="117" spans="3:4" ht="12.95" customHeight="1" x14ac:dyDescent="0.2">
      <c r="C117" s="1"/>
      <c r="D117" s="1"/>
    </row>
    <row r="118" spans="3:4" ht="12.95" customHeight="1" x14ac:dyDescent="0.2">
      <c r="C118" s="1"/>
      <c r="D118" s="1"/>
    </row>
    <row r="119" spans="3:4" ht="12.95" customHeight="1" x14ac:dyDescent="0.2">
      <c r="C119" s="1"/>
      <c r="D119" s="1"/>
    </row>
    <row r="120" spans="3:4" ht="12.95" customHeight="1" x14ac:dyDescent="0.2">
      <c r="C120" s="1"/>
      <c r="D120" s="1"/>
    </row>
    <row r="121" spans="3:4" ht="12.95" customHeight="1" x14ac:dyDescent="0.2">
      <c r="C121" s="1"/>
      <c r="D121" s="1"/>
    </row>
    <row r="122" spans="3:4" ht="12.95" customHeight="1" x14ac:dyDescent="0.2">
      <c r="C122" s="1"/>
      <c r="D122" s="1"/>
    </row>
    <row r="123" spans="3:4" ht="12.95" customHeight="1" x14ac:dyDescent="0.2">
      <c r="C123" s="1"/>
      <c r="D123" s="1"/>
    </row>
    <row r="124" spans="3:4" ht="12.95" customHeight="1" x14ac:dyDescent="0.2">
      <c r="C124" s="1"/>
      <c r="D124" s="1"/>
    </row>
    <row r="125" spans="3:4" ht="12.95" customHeight="1" x14ac:dyDescent="0.2">
      <c r="C125" s="1"/>
      <c r="D125" s="1"/>
    </row>
    <row r="126" spans="3:4" ht="12.95" customHeight="1" x14ac:dyDescent="0.2">
      <c r="C126" s="1"/>
      <c r="D126" s="1"/>
    </row>
    <row r="127" spans="3:4" ht="12.95" customHeight="1" x14ac:dyDescent="0.2">
      <c r="C127" s="1"/>
      <c r="D127" s="1"/>
    </row>
    <row r="128" spans="3:4" ht="12.95" customHeight="1" x14ac:dyDescent="0.2">
      <c r="C128" s="1"/>
      <c r="D128" s="1"/>
    </row>
    <row r="129" spans="3:4" ht="12.95" customHeight="1" x14ac:dyDescent="0.2">
      <c r="C129" s="1"/>
      <c r="D129" s="1"/>
    </row>
    <row r="130" spans="3:4" ht="12.95" customHeight="1" x14ac:dyDescent="0.2">
      <c r="C130" s="1"/>
      <c r="D130" s="1"/>
    </row>
    <row r="131" spans="3:4" ht="12.95" customHeight="1" x14ac:dyDescent="0.2">
      <c r="C131" s="1"/>
      <c r="D131" s="1"/>
    </row>
    <row r="132" spans="3:4" ht="12.95" customHeight="1" x14ac:dyDescent="0.2">
      <c r="C132" s="1"/>
      <c r="D132" s="1"/>
    </row>
    <row r="133" spans="3:4" ht="12.95" customHeight="1" x14ac:dyDescent="0.2">
      <c r="C133" s="1"/>
      <c r="D133" s="1"/>
    </row>
    <row r="134" spans="3:4" ht="12.95" customHeight="1" x14ac:dyDescent="0.2">
      <c r="C134" s="1"/>
      <c r="D134" s="1"/>
    </row>
    <row r="135" spans="3:4" ht="12.95" customHeight="1" x14ac:dyDescent="0.2">
      <c r="C135" s="1"/>
      <c r="D135" s="1"/>
    </row>
    <row r="136" spans="3:4" ht="12.95" customHeight="1" x14ac:dyDescent="0.2">
      <c r="C136" s="1"/>
      <c r="D136" s="1"/>
    </row>
    <row r="137" spans="3:4" ht="12.95" customHeight="1" x14ac:dyDescent="0.2">
      <c r="C137" s="1"/>
      <c r="D137" s="1"/>
    </row>
    <row r="138" spans="3:4" ht="12.95" customHeight="1" x14ac:dyDescent="0.2">
      <c r="C138" s="1"/>
      <c r="D138" s="1"/>
    </row>
    <row r="139" spans="3:4" ht="12.95" customHeight="1" x14ac:dyDescent="0.2">
      <c r="C139" s="1"/>
      <c r="D139" s="1"/>
    </row>
    <row r="140" spans="3:4" ht="12.95" customHeight="1" x14ac:dyDescent="0.2">
      <c r="C140" s="1"/>
      <c r="D140" s="1"/>
    </row>
    <row r="141" spans="3:4" ht="12.95" customHeight="1" x14ac:dyDescent="0.2">
      <c r="C141" s="1"/>
      <c r="D141" s="1"/>
    </row>
    <row r="142" spans="3:4" ht="12.95" customHeight="1" x14ac:dyDescent="0.2">
      <c r="C142" s="1"/>
      <c r="D142" s="1"/>
    </row>
    <row r="143" spans="3:4" ht="12.95" customHeight="1" x14ac:dyDescent="0.2">
      <c r="C143" s="1"/>
      <c r="D143" s="1"/>
    </row>
    <row r="144" spans="3:4" ht="12.95" customHeight="1" x14ac:dyDescent="0.2">
      <c r="C144" s="1"/>
      <c r="D144" s="1"/>
    </row>
    <row r="145" spans="3:4" ht="12.95" customHeight="1" x14ac:dyDescent="0.2">
      <c r="C145" s="1"/>
      <c r="D145" s="1"/>
    </row>
    <row r="146" spans="3:4" ht="12.95" customHeight="1" x14ac:dyDescent="0.2">
      <c r="C146" s="1"/>
      <c r="D146" s="1"/>
    </row>
    <row r="147" spans="3:4" ht="12.95" customHeight="1" x14ac:dyDescent="0.2">
      <c r="C147" s="1"/>
      <c r="D147" s="1"/>
    </row>
    <row r="148" spans="3:4" ht="12.95" customHeight="1" x14ac:dyDescent="0.2">
      <c r="C148" s="1"/>
      <c r="D148" s="1"/>
    </row>
    <row r="149" spans="3:4" ht="12.95" customHeight="1" x14ac:dyDescent="0.2">
      <c r="C149" s="1"/>
      <c r="D149" s="1"/>
    </row>
    <row r="150" spans="3:4" ht="12.95" customHeight="1" x14ac:dyDescent="0.2">
      <c r="C150" s="1"/>
      <c r="D150" s="1"/>
    </row>
    <row r="151" spans="3:4" ht="12.95" customHeight="1" x14ac:dyDescent="0.2">
      <c r="C151" s="1"/>
      <c r="D151" s="1"/>
    </row>
    <row r="152" spans="3:4" ht="12.95" customHeight="1" x14ac:dyDescent="0.2">
      <c r="C152" s="1"/>
      <c r="D152" s="1"/>
    </row>
    <row r="153" spans="3:4" ht="12.95" customHeight="1" x14ac:dyDescent="0.2">
      <c r="C153" s="1"/>
      <c r="D153" s="1"/>
    </row>
    <row r="154" spans="3:4" ht="12.95" customHeight="1" x14ac:dyDescent="0.2">
      <c r="C154" s="1"/>
      <c r="D154" s="1"/>
    </row>
    <row r="155" spans="3:4" ht="12.95" customHeight="1" x14ac:dyDescent="0.2">
      <c r="C155" s="1"/>
      <c r="D155" s="1"/>
    </row>
    <row r="156" spans="3:4" ht="12.95" customHeight="1" x14ac:dyDescent="0.2">
      <c r="C156" s="1"/>
      <c r="D156" s="1"/>
    </row>
    <row r="157" spans="3:4" ht="12.95" customHeight="1" x14ac:dyDescent="0.2">
      <c r="C157" s="1"/>
      <c r="D157" s="1"/>
    </row>
    <row r="158" spans="3:4" ht="12.95" customHeight="1" x14ac:dyDescent="0.2">
      <c r="C158" s="1"/>
      <c r="D158" s="1"/>
    </row>
    <row r="159" spans="3:4" ht="12.95" customHeight="1" x14ac:dyDescent="0.2">
      <c r="C159" s="1"/>
      <c r="D159" s="1"/>
    </row>
    <row r="160" spans="3:4" ht="12.95" customHeight="1" x14ac:dyDescent="0.2">
      <c r="C160" s="1"/>
      <c r="D160" s="1"/>
    </row>
    <row r="161" spans="3:4" ht="12.95" customHeight="1" x14ac:dyDescent="0.2">
      <c r="C161" s="1"/>
      <c r="D161" s="1"/>
    </row>
    <row r="162" spans="3:4" ht="12.95" customHeight="1" x14ac:dyDescent="0.2">
      <c r="C162" s="1"/>
      <c r="D162" s="1"/>
    </row>
    <row r="163" spans="3:4" ht="12.95" customHeight="1" x14ac:dyDescent="0.2">
      <c r="C163" s="1"/>
      <c r="D163" s="1"/>
    </row>
    <row r="164" spans="3:4" ht="12.95" customHeight="1" x14ac:dyDescent="0.2">
      <c r="C164" s="1"/>
      <c r="D164" s="1"/>
    </row>
    <row r="165" spans="3:4" ht="12.95" customHeight="1" x14ac:dyDescent="0.2">
      <c r="C165" s="1"/>
      <c r="D165" s="1"/>
    </row>
    <row r="166" spans="3:4" ht="12.95" customHeight="1" x14ac:dyDescent="0.2">
      <c r="C166" s="1"/>
      <c r="D166" s="1"/>
    </row>
    <row r="167" spans="3:4" ht="12.95" customHeight="1" x14ac:dyDescent="0.2">
      <c r="C167" s="1"/>
      <c r="D167" s="1"/>
    </row>
    <row r="168" spans="3:4" ht="12.95" customHeight="1" x14ac:dyDescent="0.2">
      <c r="C168" s="1"/>
      <c r="D168" s="1"/>
    </row>
    <row r="169" spans="3:4" ht="12.95" customHeight="1" x14ac:dyDescent="0.2">
      <c r="C169" s="1"/>
      <c r="D169" s="1"/>
    </row>
    <row r="170" spans="3:4" ht="12.95" customHeight="1" x14ac:dyDescent="0.2">
      <c r="C170" s="1"/>
      <c r="D170" s="1"/>
    </row>
    <row r="171" spans="3:4" ht="12.95" customHeight="1" x14ac:dyDescent="0.2">
      <c r="C171" s="1"/>
      <c r="D171" s="1"/>
    </row>
    <row r="172" spans="3:4" ht="12.95" customHeight="1" x14ac:dyDescent="0.2">
      <c r="C172" s="1"/>
      <c r="D172" s="1"/>
    </row>
    <row r="173" spans="3:4" ht="12.95" customHeight="1" x14ac:dyDescent="0.2">
      <c r="C173" s="1"/>
      <c r="D173" s="1"/>
    </row>
    <row r="174" spans="3:4" ht="12.95" customHeight="1" x14ac:dyDescent="0.2">
      <c r="C174" s="1"/>
      <c r="D174" s="1"/>
    </row>
    <row r="175" spans="3:4" ht="12.95" customHeight="1" x14ac:dyDescent="0.2">
      <c r="C175" s="1"/>
      <c r="D175" s="1"/>
    </row>
    <row r="176" spans="3:4" ht="12.95" customHeight="1" x14ac:dyDescent="0.2">
      <c r="C176" s="1"/>
      <c r="D176" s="1"/>
    </row>
    <row r="177" spans="3:4" ht="12.95" customHeight="1" x14ac:dyDescent="0.2">
      <c r="C177" s="1"/>
      <c r="D177" s="1"/>
    </row>
    <row r="178" spans="3:4" ht="12.95" customHeight="1" x14ac:dyDescent="0.2">
      <c r="C178" s="1"/>
      <c r="D178" s="1"/>
    </row>
    <row r="179" spans="3:4" ht="12.95" customHeight="1" x14ac:dyDescent="0.2">
      <c r="C179" s="1"/>
      <c r="D179" s="1"/>
    </row>
    <row r="180" spans="3:4" ht="12.95" customHeight="1" x14ac:dyDescent="0.2">
      <c r="C180" s="1"/>
      <c r="D180" s="1"/>
    </row>
    <row r="181" spans="3:4" ht="12.95" customHeight="1" x14ac:dyDescent="0.2">
      <c r="C181" s="1"/>
      <c r="D181" s="1"/>
    </row>
    <row r="182" spans="3:4" ht="12.95" customHeight="1" x14ac:dyDescent="0.2">
      <c r="C182" s="1"/>
      <c r="D182" s="1"/>
    </row>
    <row r="183" spans="3:4" ht="12.95" customHeight="1" x14ac:dyDescent="0.2">
      <c r="C183" s="1"/>
      <c r="D183" s="1"/>
    </row>
    <row r="184" spans="3:4" ht="12.95" customHeight="1" x14ac:dyDescent="0.2">
      <c r="C184" s="1"/>
      <c r="D184" s="1"/>
    </row>
    <row r="185" spans="3:4" ht="12.95" customHeight="1" x14ac:dyDescent="0.2">
      <c r="C185" s="1"/>
      <c r="D185" s="1"/>
    </row>
    <row r="186" spans="3:4" ht="12.95" customHeight="1" x14ac:dyDescent="0.2">
      <c r="C186" s="1"/>
      <c r="D186" s="1"/>
    </row>
    <row r="187" spans="3:4" ht="12.95" customHeight="1" x14ac:dyDescent="0.2">
      <c r="C187" s="1"/>
      <c r="D187" s="1"/>
    </row>
    <row r="188" spans="3:4" ht="12.95" customHeight="1" x14ac:dyDescent="0.2">
      <c r="C188" s="1"/>
      <c r="D188" s="1"/>
    </row>
    <row r="189" spans="3:4" ht="12.95" customHeight="1" x14ac:dyDescent="0.2">
      <c r="C189" s="1"/>
      <c r="D189" s="1"/>
    </row>
    <row r="190" spans="3:4" ht="12.95" customHeight="1" x14ac:dyDescent="0.2">
      <c r="C190" s="1"/>
      <c r="D190" s="1"/>
    </row>
    <row r="191" spans="3:4" ht="12.95" customHeight="1" x14ac:dyDescent="0.2">
      <c r="C191" s="1"/>
      <c r="D191" s="1"/>
    </row>
    <row r="192" spans="3:4" ht="12.95" customHeight="1" x14ac:dyDescent="0.2">
      <c r="C192" s="1"/>
      <c r="D192" s="1"/>
    </row>
    <row r="193" spans="3:4" ht="12.95" customHeight="1" x14ac:dyDescent="0.2">
      <c r="C193" s="1"/>
      <c r="D193" s="1"/>
    </row>
    <row r="194" spans="3:4" ht="12.95" customHeight="1" x14ac:dyDescent="0.2">
      <c r="C194" s="1"/>
      <c r="D194" s="1"/>
    </row>
    <row r="195" spans="3:4" ht="12.95" customHeight="1" x14ac:dyDescent="0.2">
      <c r="C195" s="1"/>
      <c r="D195" s="1"/>
    </row>
    <row r="196" spans="3:4" ht="12.95" customHeight="1" x14ac:dyDescent="0.2">
      <c r="C196" s="1"/>
      <c r="D196" s="1"/>
    </row>
    <row r="197" spans="3:4" ht="12.95" customHeight="1" x14ac:dyDescent="0.2">
      <c r="C197" s="1"/>
      <c r="D197" s="1"/>
    </row>
    <row r="198" spans="3:4" ht="12.95" customHeight="1" x14ac:dyDescent="0.2">
      <c r="C198" s="1"/>
      <c r="D198" s="1"/>
    </row>
    <row r="199" spans="3:4" ht="12.95" customHeight="1" x14ac:dyDescent="0.2">
      <c r="C199" s="1"/>
      <c r="D199" s="1"/>
    </row>
    <row r="200" spans="3:4" ht="12.95" customHeight="1" x14ac:dyDescent="0.2">
      <c r="C200" s="1"/>
      <c r="D200" s="1"/>
    </row>
    <row r="201" spans="3:4" ht="12.95" customHeight="1" x14ac:dyDescent="0.2">
      <c r="C201" s="1"/>
      <c r="D201" s="1"/>
    </row>
    <row r="202" spans="3:4" ht="12.95" customHeight="1" x14ac:dyDescent="0.2">
      <c r="C202" s="1"/>
      <c r="D202" s="1"/>
    </row>
    <row r="203" spans="3:4" ht="12.95" customHeight="1" x14ac:dyDescent="0.2">
      <c r="C203" s="1"/>
      <c r="D203" s="1"/>
    </row>
    <row r="204" spans="3:4" ht="12.95" customHeight="1" x14ac:dyDescent="0.2">
      <c r="C204" s="1"/>
      <c r="D204" s="1"/>
    </row>
    <row r="205" spans="3:4" ht="12.95" customHeight="1" x14ac:dyDescent="0.2">
      <c r="C205" s="1"/>
      <c r="D205" s="1"/>
    </row>
    <row r="206" spans="3:4" ht="12.95" customHeight="1" x14ac:dyDescent="0.2">
      <c r="C206" s="1"/>
      <c r="D206" s="1"/>
    </row>
    <row r="207" spans="3:4" ht="12.95" customHeight="1" x14ac:dyDescent="0.2">
      <c r="C207" s="1"/>
      <c r="D207" s="1"/>
    </row>
    <row r="208" spans="3:4" ht="12.95" customHeight="1" x14ac:dyDescent="0.2">
      <c r="C208" s="1"/>
      <c r="D208" s="1"/>
    </row>
    <row r="209" spans="3:4" ht="12.95" customHeight="1" x14ac:dyDescent="0.2">
      <c r="C209" s="1"/>
      <c r="D209" s="1"/>
    </row>
    <row r="210" spans="3:4" ht="12.95" customHeight="1" x14ac:dyDescent="0.2">
      <c r="C210" s="1"/>
      <c r="D210" s="1"/>
    </row>
    <row r="211" spans="3:4" ht="12.95" customHeight="1" x14ac:dyDescent="0.2">
      <c r="C211" s="1"/>
      <c r="D211" s="1"/>
    </row>
    <row r="212" spans="3:4" ht="12.95" customHeight="1" x14ac:dyDescent="0.2">
      <c r="C212" s="1"/>
      <c r="D212" s="1"/>
    </row>
    <row r="213" spans="3:4" ht="12.95" customHeight="1" x14ac:dyDescent="0.2">
      <c r="C213" s="1"/>
      <c r="D213" s="1"/>
    </row>
    <row r="214" spans="3:4" ht="12.95" customHeight="1" x14ac:dyDescent="0.2">
      <c r="C214" s="1"/>
      <c r="D214" s="1"/>
    </row>
    <row r="215" spans="3:4" ht="12.95" customHeight="1" x14ac:dyDescent="0.2">
      <c r="C215" s="1"/>
      <c r="D215" s="1"/>
    </row>
    <row r="216" spans="3:4" ht="12.95" customHeight="1" x14ac:dyDescent="0.2">
      <c r="C216" s="1"/>
      <c r="D216" s="1"/>
    </row>
    <row r="217" spans="3:4" ht="12.95" customHeight="1" x14ac:dyDescent="0.2">
      <c r="C217" s="1"/>
      <c r="D217" s="1"/>
    </row>
    <row r="218" spans="3:4" ht="12.95" customHeight="1" x14ac:dyDescent="0.2">
      <c r="C218" s="1"/>
      <c r="D218" s="1"/>
    </row>
    <row r="219" spans="3:4" ht="12.95" customHeight="1" x14ac:dyDescent="0.2">
      <c r="C219" s="1"/>
      <c r="D219" s="1"/>
    </row>
    <row r="220" spans="3:4" ht="12.95" customHeight="1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2024-03-07T04:02:26Z</dcterms:modified>
</cp:coreProperties>
</file>