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7D6978F-5A6E-4365-A66E-B4D7440875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7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<sst xmlns="http://schemas.openxmlformats.org/spreadsheetml/2006/main" count="55" uniqueCount="53">
  <si>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</si>
  <si>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</si>
  <si>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</si>
  <si>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</si>
  <si>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</si>
  <si>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</si>
  <si>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</si>
  <si>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</si>
  <si>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</si>
  <si>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</si>
  <si>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</si>
  <si>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</si>
  <si>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</si>
  <si>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</si>
  <si>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</si>
  <si>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</si>
  <si>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</si>
  <si>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</si>
  <si>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</si>
  <si>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</si>
  <si>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</si>
  <si>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</si>
  <si>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</si>
  <si>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</si>
  <si>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</si>
  <si>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</si>
  <si>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</si>
  <si>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</si>
  <si>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</si>
  <si>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</si>
  <si>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</si>
  <si>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</si>
  <si>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</si>
  <si>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</si>
  <si>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</si>
  <si>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</si>
  <si>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</si>
  <si>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</si>
  <si>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</si>
  <si>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</si>
  <si>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</si>
  <si>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</si>
  <si>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</si>
  <si>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</si>
  <si>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</si>
  <si>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J043514.8+082512 Tau</t>
  </si>
  <si>
    <t>BAV 91 Feb 2024</t>
  </si>
  <si>
    <t>I</t>
  </si>
  <si>
    <t>EW</t>
  </si>
  <si>
    <t>VSX</t>
  </si>
  <si>
    <t>BAV</t>
  </si>
  <si>
    <t>14.00 (0.40)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</si>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</sst>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J043514.8+082512 Tau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-2.7496000002429355E-2</c:v>
                </c:pt>
                <c:pt idx="1">
                  <c:v>-2.7496000002429355E-2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158836</c:v>
                      </c:pt>
                      <c:pt idx="1">
                        <c:v>158836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J043514.8+082512 Tau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-2.7496000002429355E-2</c:v>
                </c:pt>
                <c:pt idx="1">
                  <c:v>-2.7496000002429355E-2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158836</c:v>
                </c:pt>
                <c:pt idx="1">
                  <c:v>158836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5703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f>M1</f>
        <v>0</v>
      </c>
      <c r="D7" s="13" t="s">
        <v>50</v>
      </c>
    </row>
    <row r="8" spans="1:15" ht="12.95" customHeight="1" x14ac:dyDescent="0.2">
      <c r="A8" s="20" t="s">
        <v>3</v>
      </c>
      <c r="C8" s="28">
        <v>0.37748599999999999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52</v>
      </c>
      <c r="F12" s="37" t="s">
        <v>51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60547.813082638888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>
        <f ca="1">ROUND(2*(F14-$C$7)/$C$8,0)/2+F13</f>
        <v>160398.5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</v>
      </c>
      <c r="B21" s="21"/>
      <c r="C21" s="22">
        <v>59958.338799999998</v>
      </c>
      <c r="D21" s="22" t="s">
        <v>13</v>
      </c>
      <c r="E21" s="20">
        <f>+(C21-C$7)/C$8</f>
        <v>158835.92716021257</v>
      </c>
      <c r="F21" s="20">
        <f>ROUND(2*E21,0)/2</f>
        <v>158836</v>
      </c>
      <c r="G21" s="20">
        <f>+C21-(C$7+F21*C$8)</f>
        <v>-2.7496000002429355E-2</v>
      </c>
      <c r="K21" s="20">
        <f>+G21</f>
        <v>-2.7496000002429355E-2</v>
      </c>
      <c r="O21" s="20" t="e">
        <f ca="1">+C$11+C$12*$F21</f>
        <v>#DIV/0!</v>
      </c>
      <c r="Q21" s="26">
        <f>+C21-15018.5</f>
        <v>44939.838799999998</v>
      </c>
    </row>
    <row r="22" spans="1:21" ht="12.95" customHeight="1" x14ac:dyDescent="0.2">
      <c r="A22" s="44" t="s">
        <v>46</v>
      </c>
      <c r="B22" s="45" t="s">
        <v>47</v>
      </c>
      <c r="C22" s="44">
        <v>59958.338799999998</v>
      </c>
      <c r="D22" s="44">
        <v>3.5000000000000001E-3</v>
      </c>
      <c r="E22" s="20">
        <f>+(C22-C$7)/C$8</f>
        <v>158835.92716021257</v>
      </c>
      <c r="F22" s="20">
        <f>ROUND(2*E22,0)/2</f>
        <v>158836</v>
      </c>
      <c r="G22" s="20">
        <f>+C22-(C$7+F22*C$8)</f>
        <v>-2.7496000002429355E-2</v>
      </c>
      <c r="K22" s="20">
        <f>+G22</f>
        <v>-2.7496000002429355E-2</v>
      </c>
      <c r="O22" s="20" t="e">
        <f ca="1">+C$11+C$12*$F22</f>
        <v>#DIV/0!</v>
      </c>
      <c r="Q22" s="26">
        <f>+C22-15018.5</f>
        <v>44939.838799999998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2024-08-25T07:30:50Z</dcterms:modified>
</cp:coreProperties>
</file>