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6792DC9-3583-44AA-A937-0B10B222E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L26" i="1" s="1"/>
  <c r="Q26" i="1"/>
  <c r="E27" i="1"/>
  <c r="F27" i="1" s="1"/>
  <c r="G27" i="1" s="1"/>
  <c r="L27" i="1" s="1"/>
  <c r="Q27" i="1"/>
  <c r="E28" i="1"/>
  <c r="F28" i="1"/>
  <c r="G28" i="1"/>
  <c r="L28" i="1"/>
  <c r="Q28" i="1"/>
  <c r="E29" i="1"/>
  <c r="F29" i="1"/>
  <c r="G29" i="1" s="1"/>
  <c r="L29" i="1" s="1"/>
  <c r="Q29" i="1"/>
  <c r="E30" i="1"/>
  <c r="F30" i="1" s="1"/>
  <c r="G30" i="1" s="1"/>
  <c r="L30" i="1" s="1"/>
  <c r="Q30" i="1"/>
  <c r="E25" i="1"/>
  <c r="F25" i="1" s="1"/>
  <c r="G25" i="1" s="1"/>
  <c r="K25" i="1" s="1"/>
  <c r="Q25" i="1"/>
  <c r="E22" i="1"/>
  <c r="F22" i="1" s="1"/>
  <c r="G22" i="1" s="1"/>
  <c r="I22" i="1" s="1"/>
  <c r="Q22" i="1"/>
  <c r="E23" i="1"/>
  <c r="F23" i="1"/>
  <c r="G23" i="1"/>
  <c r="I23" i="1"/>
  <c r="Q23" i="1"/>
  <c r="E24" i="1"/>
  <c r="F24" i="1" s="1"/>
  <c r="G24" i="1" s="1"/>
  <c r="I24" i="1" s="1"/>
  <c r="Q24" i="1"/>
  <c r="C21" i="1"/>
  <c r="C9" i="1"/>
  <c r="D9" i="1"/>
  <c r="A21" i="1"/>
  <c r="F16" i="1"/>
  <c r="C17" i="1"/>
  <c r="Q21" i="1"/>
  <c r="E21" i="1"/>
  <c r="F21" i="1" s="1"/>
  <c r="G21" i="1" s="1"/>
  <c r="I21" i="1" s="1"/>
  <c r="C11" i="1"/>
  <c r="C12" i="1"/>
  <c r="O27" i="1" l="1"/>
  <c r="O30" i="1"/>
  <c r="O29" i="1"/>
  <c r="O28" i="1"/>
  <c r="O26" i="1"/>
  <c r="O25" i="1"/>
  <c r="C15" i="1"/>
  <c r="F18" i="1" s="1"/>
  <c r="O23" i="1"/>
  <c r="O24" i="1"/>
  <c r="O22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<sst xmlns="http://schemas.openxmlformats.org/spreadsheetml/2006/main" count="74" uniqueCount="52">
  <si>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</si>
  <si>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</si>
  <si>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</si>
  <si>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</si>
  <si>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</si>
  <si>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</si>
  <si>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</si>
  <si>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</si>
  <si>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</si>
  <si>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</si>
  <si>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</si>
  <si>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</si>
  <si>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</si>
  <si>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</si>
  <si>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</si>
  <si>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</si>
  <si>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</si>
  <si>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</si>
  <si>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</si>
  <si>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</si>
  <si>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</si>
  <si>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</si>
  <si>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</si>
  <si>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</si>
  <si>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</si>
  <si>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</si>
  <si>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</si>
  <si>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</si>
  <si>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</si>
  <si>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</si>
  <si>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</si>
  <si>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</si>
  <si>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</si>
  <si>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</si>
  <si>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</si>
  <si>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</si>
  <si>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</si>
  <si>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</si>
  <si>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</si>
  <si>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</si>
  <si>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</si>
  <si>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GQ Tra</t>
  </si>
  <si>
    <t>G9049-2144</t>
  </si>
  <si>
    <t>EA/SD:</t>
  </si>
  <si>
    <t>GQ TrA / G9049-2144</t>
  </si>
  <si>
    <t>JAVSO 49, 251</t>
  </si>
  <si>
    <t>I</t>
  </si>
  <si>
    <t>II</t>
  </si>
  <si>
    <t>BMGA</t>
  </si>
  <si>
    <t>VSS SEB Gp</t>
  </si>
  <si>
    <t>TESS/BAJ/RAA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</si>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</sst>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6" fontId="19" fillId="0" borderId="0" xfId="0" applyNumberFormat="1" applyFont="1" applyAlignment="1">
      <alignment horizontal="left" vertical="center"/>
    </xf>
    <xf numFmtId="167" fontId="19" fillId="0" borderId="0" xfId="0" applyNumberFormat="1" applyFont="1" applyAlignment="1">
      <alignment horizontal="left" vertical="center"/>
    </xf>
    <xf numFmtId="0" fontId="6" fillId="0" borderId="0" xfId="0" applyFont="1" applyAlignment="1"/>
    <xf numFmtId="0" fontId="0" fillId="0" borderId="0" xfId="0" applyAlignment="1">
      <alignment horizontal="right"/>
    </xf>
    <xf numFmtId="0" fontId="8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GQ TrA-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  <c:pt idx="5">
                  <c:v>2933</c:v>
                </c:pt>
                <c:pt idx="6">
                  <c:v>2934.5</c:v>
                </c:pt>
                <c:pt idx="7">
                  <c:v>2939</c:v>
                </c:pt>
                <c:pt idx="8">
                  <c:v>2939.5</c:v>
                </c:pt>
                <c:pt idx="9">
                  <c:v>2944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D9-4A9C-A235-FDC0D4BA23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  <c:pt idx="5">
                  <c:v>2933</c:v>
                </c:pt>
                <c:pt idx="6">
                  <c:v>2934.5</c:v>
                </c:pt>
                <c:pt idx="7">
                  <c:v>2939</c:v>
                </c:pt>
                <c:pt idx="8">
                  <c:v>2939.5</c:v>
                </c:pt>
                <c:pt idx="9">
                  <c:v>2944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</c:v>
                </c:pt>
                <c:pt idx="1">
                  <c:v>-3.5545000006095506E-2</c:v>
                </c:pt>
                <c:pt idx="2">
                  <c:v>-3.6440000003494788E-2</c:v>
                </c:pt>
                <c:pt idx="3">
                  <c:v>-3.627000000415137E-2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D9-4A9C-A235-FDC0D4BA23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  <c:pt idx="5">
                  <c:v>2933</c:v>
                </c:pt>
                <c:pt idx="6">
                  <c:v>2934.5</c:v>
                </c:pt>
                <c:pt idx="7">
                  <c:v>2939</c:v>
                </c:pt>
                <c:pt idx="8">
                  <c:v>2939.5</c:v>
                </c:pt>
                <c:pt idx="9">
                  <c:v>2944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D9-4A9C-A235-FDC0D4BA23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  <c:pt idx="5">
                  <c:v>2933</c:v>
                </c:pt>
                <c:pt idx="6">
                  <c:v>2934.5</c:v>
                </c:pt>
                <c:pt idx="7">
                  <c:v>2939</c:v>
                </c:pt>
                <c:pt idx="8">
                  <c:v>2939.5</c:v>
                </c:pt>
                <c:pt idx="9">
                  <c:v>2944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4">
                  <c:v>-3.1954000231053215E-2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D9-4A9C-A235-FDC0D4BA23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  <c:pt idx="5">
                  <c:v>2933</c:v>
                </c:pt>
                <c:pt idx="6">
                  <c:v>2934.5</c:v>
                </c:pt>
                <c:pt idx="7">
                  <c:v>2939</c:v>
                </c:pt>
                <c:pt idx="8">
                  <c:v>2939.5</c:v>
                </c:pt>
                <c:pt idx="9">
                  <c:v>2944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  <c:pt idx="5">
                  <c:v>-3.5957487889390904E-2</c:v>
                </c:pt>
                <c:pt idx="6">
                  <c:v>-3.4972666180692613E-2</c:v>
                </c:pt>
                <c:pt idx="7">
                  <c:v>-3.572823440481443E-2</c:v>
                </c:pt>
                <c:pt idx="8">
                  <c:v>-3.6013266682857648E-2</c:v>
                </c:pt>
                <c:pt idx="9">
                  <c:v>-3.5648373755975626E-2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D9-4A9C-A235-FDC0D4BA23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  <c:pt idx="5">
                  <c:v>2933</c:v>
                </c:pt>
                <c:pt idx="6">
                  <c:v>2934.5</c:v>
                </c:pt>
                <c:pt idx="7">
                  <c:v>2939</c:v>
                </c:pt>
                <c:pt idx="8">
                  <c:v>2939.5</c:v>
                </c:pt>
                <c:pt idx="9">
                  <c:v>2944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D9-4A9C-A235-FDC0D4BA23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  <c:pt idx="5">
                    <c:v>2.4710000000000001E-3</c:v>
                  </c:pt>
                  <c:pt idx="6">
                    <c:v>2.4030000000000002E-3</c:v>
                  </c:pt>
                  <c:pt idx="7">
                    <c:v>1.887E-3</c:v>
                  </c:pt>
                  <c:pt idx="8">
                    <c:v>8.1800000000000004E-4</c:v>
                  </c:pt>
                  <c:pt idx="9">
                    <c:v>1.1019999999999999E-3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  <c:pt idx="5">
                  <c:v>2933</c:v>
                </c:pt>
                <c:pt idx="6">
                  <c:v>2934.5</c:v>
                </c:pt>
                <c:pt idx="7">
                  <c:v>2939</c:v>
                </c:pt>
                <c:pt idx="8">
                  <c:v>2939.5</c:v>
                </c:pt>
                <c:pt idx="9">
                  <c:v>2944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D9-4A9C-A235-FDC0D4BA23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  <c:pt idx="5">
                  <c:v>2933</c:v>
                </c:pt>
                <c:pt idx="6">
                  <c:v>2934.5</c:v>
                </c:pt>
                <c:pt idx="7">
                  <c:v>2939</c:v>
                </c:pt>
                <c:pt idx="8">
                  <c:v>2939.5</c:v>
                </c:pt>
                <c:pt idx="9">
                  <c:v>2944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-1.1380920405437631E-3</c:v>
                </c:pt>
                <c:pt idx="1">
                  <c:v>-3.3521530858563138E-2</c:v>
                </c:pt>
                <c:pt idx="2">
                  <c:v>-3.3527383639842374E-2</c:v>
                </c:pt>
                <c:pt idx="3">
                  <c:v>-3.3691261515661014E-2</c:v>
                </c:pt>
                <c:pt idx="4">
                  <c:v>-3.9005586917208381E-2</c:v>
                </c:pt>
                <c:pt idx="5">
                  <c:v>-3.5470507024549118E-2</c:v>
                </c:pt>
                <c:pt idx="6">
                  <c:v>-3.5488065368386834E-2</c:v>
                </c:pt>
                <c:pt idx="7">
                  <c:v>-3.5540740399899969E-2</c:v>
                </c:pt>
                <c:pt idx="8">
                  <c:v>-3.5546593181179205E-2</c:v>
                </c:pt>
                <c:pt idx="9">
                  <c:v>-3.5599268212692339E-2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D9-4A9C-A235-FDC0D4BA239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  <c:pt idx="5">
                  <c:v>2933</c:v>
                </c:pt>
                <c:pt idx="6">
                  <c:v>2934.5</c:v>
                </c:pt>
                <c:pt idx="7">
                  <c:v>2939</c:v>
                </c:pt>
                <c:pt idx="8">
                  <c:v>2939.5</c:v>
                </c:pt>
                <c:pt idx="9">
                  <c:v>2944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D9-4A9C-A235-FDC0D4BA2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2744"/>
        <c:axId val="1"/>
      </c:scatterChart>
      <c:valAx>
        <c:axId val="905962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2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4FECB24-A31C-9199-1FA6-87FEA3FC7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6" sqref="F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1" max="21" width="12.7109375" customWidth="1"/>
    <col min="24" max="24" width="13.85546875" customWidth="1"/>
  </cols>
  <sheetData>
    <row r="1" spans="1:21" ht="20.25" x14ac:dyDescent="0.3">
      <c r="A1" s="1" t="s">
        <v>44</v>
      </c>
      <c r="F1" s="35" t="s">
        <v>41</v>
      </c>
      <c r="G1" s="37">
        <v>0</v>
      </c>
      <c r="H1" s="31"/>
      <c r="I1" s="38" t="s">
        <v>42</v>
      </c>
      <c r="J1" s="36" t="s">
        <v>41</v>
      </c>
      <c r="K1" s="34">
        <v>16.212</v>
      </c>
      <c r="L1" s="39">
        <v>-65.514899999999997</v>
      </c>
      <c r="M1" s="40">
        <v>52501.01</v>
      </c>
      <c r="N1" s="40">
        <v>2.3394499999999998</v>
      </c>
      <c r="O1" s="41" t="s">
        <v>43</v>
      </c>
      <c r="U1" s="50"/>
    </row>
    <row r="2" spans="1:21" ht="12.95" customHeight="1" x14ac:dyDescent="0.2">
      <c r="A2" t="s">
        <v>23</v>
      </c>
      <c r="B2" t="s">
        <v>43</v>
      </c>
      <c r="C2" s="30"/>
      <c r="D2" s="3"/>
      <c r="U2" s="50"/>
    </row>
    <row r="3" spans="1:21" ht="12.95" customHeight="1" thickBot="1" x14ac:dyDescent="0.25"/>
    <row r="4" spans="1:21" ht="12.95" customHeight="1" thickTop="1" thickBot="1" x14ac:dyDescent="0.25">
      <c r="A4" s="5" t="s">
        <v>0</v>
      </c>
      <c r="C4" s="27" t="s">
        <v>36</v>
      </c>
      <c r="D4" s="28" t="s">
        <v>36</v>
      </c>
    </row>
    <row r="5" spans="1:21" ht="12.95" customHeight="1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21" ht="12.95" customHeight="1" x14ac:dyDescent="0.2">
      <c r="A6" s="5" t="s">
        <v>1</v>
      </c>
    </row>
    <row r="7" spans="1:21" ht="12.95" customHeight="1" x14ac:dyDescent="0.2">
      <c r="A7" t="s">
        <v>2</v>
      </c>
      <c r="C7" s="51">
        <v>52501.01</v>
      </c>
      <c r="D7" s="29"/>
    </row>
    <row r="8" spans="1:21" ht="12.95" customHeight="1" x14ac:dyDescent="0.2">
      <c r="A8" t="s">
        <v>3</v>
      </c>
      <c r="C8" s="51">
        <v>2.3394499999999998</v>
      </c>
      <c r="D8" s="29"/>
    </row>
    <row r="9" spans="1:21" ht="12.95" customHeight="1" x14ac:dyDescent="0.2">
      <c r="A9" s="24" t="s">
        <v>31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21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21" ht="12.95" customHeight="1" x14ac:dyDescent="0.2">
      <c r="A11" s="10" t="s">
        <v>15</v>
      </c>
      <c r="B11" s="10"/>
      <c r="C11" s="21">
        <f ca="1">INTERCEPT(INDIRECT($D$9):G989,INDIRECT($C$9):F989)</f>
        <v>-1.1380920405437631E-3</v>
      </c>
      <c r="D11" s="3"/>
      <c r="E11" s="10"/>
    </row>
    <row r="12" spans="1:21" ht="12.95" customHeight="1" x14ac:dyDescent="0.2">
      <c r="A12" s="10" t="s">
        <v>16</v>
      </c>
      <c r="B12" s="10"/>
      <c r="C12" s="21">
        <f ca="1">SLOPE(INDIRECT($D$9):G989,INDIRECT($C$9):F989)</f>
        <v>-1.170556255847438E-5</v>
      </c>
      <c r="D12" s="3"/>
      <c r="E12" s="10"/>
    </row>
    <row r="13" spans="1:21" ht="12.95" customHeight="1" x14ac:dyDescent="0.2">
      <c r="A13" s="10" t="s">
        <v>18</v>
      </c>
      <c r="B13" s="10"/>
      <c r="C13" s="3" t="s">
        <v>13</v>
      </c>
    </row>
    <row r="14" spans="1:21" ht="12.95" customHeight="1" x14ac:dyDescent="0.2">
      <c r="A14" s="10"/>
      <c r="B14" s="10"/>
      <c r="C14" s="10"/>
    </row>
    <row r="15" spans="1:21" ht="12.95" customHeight="1" x14ac:dyDescent="0.2">
      <c r="A15" s="12" t="s">
        <v>17</v>
      </c>
      <c r="B15" s="10"/>
      <c r="C15" s="13">
        <f ca="1">(C7+C11)+(C8+C12)*INT(MAX(F21:F3530))</f>
        <v>60069.091744413083</v>
      </c>
      <c r="E15" s="14" t="s">
        <v>33</v>
      </c>
      <c r="F15" s="32">
        <v>1</v>
      </c>
    </row>
    <row r="16" spans="1:21" ht="12.95" customHeight="1" x14ac:dyDescent="0.2">
      <c r="A16" s="16" t="s">
        <v>4</v>
      </c>
      <c r="B16" s="10"/>
      <c r="C16" s="17">
        <f ca="1">+C8+C12</f>
        <v>2.3394382944374414</v>
      </c>
      <c r="E16" s="14" t="s">
        <v>29</v>
      </c>
      <c r="F16" s="33">
        <f ca="1">NOW()+15018.5+$C$5/24</f>
        <v>60325.824331365737</v>
      </c>
    </row>
    <row r="17" spans="1:24" ht="12.95" customHeight="1" thickBot="1" x14ac:dyDescent="0.25">
      <c r="A17" s="14" t="s">
        <v>26</v>
      </c>
      <c r="B17" s="10"/>
      <c r="C17" s="10">
        <f>COUNT(C21:C2188)</f>
        <v>10</v>
      </c>
      <c r="E17" s="14" t="s">
        <v>34</v>
      </c>
      <c r="F17" s="15">
        <f ca="1">ROUND(2*(F16-$C$7)/$C$8,0)/2+F15</f>
        <v>3345.5</v>
      </c>
    </row>
    <row r="18" spans="1:24" ht="12.95" customHeight="1" thickTop="1" thickBot="1" x14ac:dyDescent="0.25">
      <c r="A18" s="16" t="s">
        <v>5</v>
      </c>
      <c r="B18" s="10"/>
      <c r="C18" s="19">
        <f ca="1">+C15</f>
        <v>60069.091744413083</v>
      </c>
      <c r="D18" s="20">
        <f ca="1">+C16</f>
        <v>2.3394382944374414</v>
      </c>
      <c r="E18" s="14" t="s">
        <v>35</v>
      </c>
      <c r="F18" s="23">
        <f ca="1">ROUND(2*(F16-$C$15)/$C$16,0)/2+F15</f>
        <v>110.5</v>
      </c>
    </row>
    <row r="19" spans="1:24" ht="12.95" customHeight="1" thickTop="1" x14ac:dyDescent="0.2">
      <c r="E19" s="14" t="s">
        <v>30</v>
      </c>
      <c r="F19" s="18">
        <f ca="1">+$C$15+$C$16*F18-15018.5-$C$5/24</f>
        <v>45309.495509281754</v>
      </c>
    </row>
    <row r="20" spans="1:24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51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6" t="s">
        <v>32</v>
      </c>
    </row>
    <row r="21" spans="1:24" ht="12.95" customHeight="1" x14ac:dyDescent="0.2">
      <c r="A21">
        <f>D7</f>
        <v>0</v>
      </c>
      <c r="B21" s="3"/>
      <c r="C21" s="8">
        <f>C$7</f>
        <v>52501.01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-1.1380920405437631E-3</v>
      </c>
      <c r="Q21" s="2">
        <f>+C21-15018.5</f>
        <v>37482.51</v>
      </c>
    </row>
    <row r="22" spans="1:24" ht="12.95" customHeight="1" x14ac:dyDescent="0.2">
      <c r="A22" s="42" t="s">
        <v>45</v>
      </c>
      <c r="B22" s="43" t="s">
        <v>46</v>
      </c>
      <c r="C22" s="44">
        <v>58973.062879999998</v>
      </c>
      <c r="D22" s="44">
        <v>4.5500000000000002E-3</v>
      </c>
      <c r="E22">
        <f>+(C22-C$7)/C$8</f>
        <v>2766.4848062578794</v>
      </c>
      <c r="F22">
        <f>ROUND(2*E22,0)/2</f>
        <v>2766.5</v>
      </c>
      <c r="G22">
        <f>+C22-(C$7+F22*C$8)</f>
        <v>-3.5545000006095506E-2</v>
      </c>
      <c r="I22">
        <f>+G22</f>
        <v>-3.5545000006095506E-2</v>
      </c>
      <c r="O22">
        <f ca="1">+C$11+C$12*$F22</f>
        <v>-3.3521530858563138E-2</v>
      </c>
      <c r="Q22" s="2">
        <f>+C22-15018.5</f>
        <v>43954.562879999998</v>
      </c>
    </row>
    <row r="23" spans="1:24" ht="12.95" customHeight="1" x14ac:dyDescent="0.2">
      <c r="A23" s="42" t="s">
        <v>45</v>
      </c>
      <c r="B23" s="43" t="s">
        <v>47</v>
      </c>
      <c r="C23" s="44">
        <v>58974.23171</v>
      </c>
      <c r="D23" s="44">
        <v>1.4E-3</v>
      </c>
      <c r="E23">
        <f>+(C23-C$7)/C$8</f>
        <v>2766.9844236893282</v>
      </c>
      <c r="F23">
        <f>ROUND(2*E23,0)/2</f>
        <v>2767</v>
      </c>
      <c r="G23">
        <f>+C23-(C$7+F23*C$8)</f>
        <v>-3.6440000003494788E-2</v>
      </c>
      <c r="I23">
        <f>+G23</f>
        <v>-3.6440000003494788E-2</v>
      </c>
      <c r="O23">
        <f ca="1">+C$11+C$12*$F23</f>
        <v>-3.3527383639842374E-2</v>
      </c>
      <c r="Q23" s="2">
        <f>+C23-15018.5</f>
        <v>43955.73171</v>
      </c>
    </row>
    <row r="24" spans="1:24" ht="12.95" customHeight="1" x14ac:dyDescent="0.2">
      <c r="A24" s="42" t="s">
        <v>45</v>
      </c>
      <c r="B24" s="43" t="s">
        <v>47</v>
      </c>
      <c r="C24" s="44">
        <v>59006.984179999999</v>
      </c>
      <c r="D24" s="44">
        <v>1.66E-3</v>
      </c>
      <c r="E24">
        <f>+(C24-C$7)/C$8</f>
        <v>2780.9844963559804</v>
      </c>
      <c r="F24">
        <f>ROUND(2*E24,0)/2</f>
        <v>2781</v>
      </c>
      <c r="G24">
        <f>+C24-(C$7+F24*C$8)</f>
        <v>-3.627000000415137E-2</v>
      </c>
      <c r="I24">
        <f>+G24</f>
        <v>-3.627000000415137E-2</v>
      </c>
      <c r="O24">
        <f ca="1">+C$11+C$12*$F24</f>
        <v>-3.3691261515661014E-2</v>
      </c>
      <c r="Q24" s="2">
        <f>+C24-15018.5</f>
        <v>43988.484179999999</v>
      </c>
    </row>
    <row r="25" spans="1:24" ht="12.95" customHeight="1" x14ac:dyDescent="0.2">
      <c r="A25" s="45" t="s">
        <v>48</v>
      </c>
      <c r="B25" s="47" t="s">
        <v>46</v>
      </c>
      <c r="C25" s="46">
        <v>60069.098795999773</v>
      </c>
      <c r="D25" s="46">
        <v>1.7030000000000001E-3</v>
      </c>
      <c r="E25">
        <f>+(C25-C$7)/C$8</f>
        <v>3234.9863412339532</v>
      </c>
      <c r="F25">
        <f>ROUND(2*E25,0)/2</f>
        <v>3235</v>
      </c>
      <c r="G25">
        <f>+C25-(C$7+F25*C$8)</f>
        <v>-3.1954000231053215E-2</v>
      </c>
      <c r="K25">
        <f>+G25</f>
        <v>-3.1954000231053215E-2</v>
      </c>
      <c r="O25">
        <f ca="1">+C$11+C$12*$F25</f>
        <v>-3.9005586917208381E-2</v>
      </c>
      <c r="Q25" s="2">
        <f>+C25-15018.5</f>
        <v>45050.598795999773</v>
      </c>
      <c r="X25" s="52" t="s">
        <v>49</v>
      </c>
    </row>
    <row r="26" spans="1:24" ht="12.95" customHeight="1" x14ac:dyDescent="0.2">
      <c r="A26" s="45" t="s">
        <v>50</v>
      </c>
      <c r="B26" s="47" t="s">
        <v>46</v>
      </c>
      <c r="C26" s="48">
        <v>59362.580892512109</v>
      </c>
      <c r="D26" s="49">
        <v>2.4710000000000001E-3</v>
      </c>
      <c r="E26">
        <f t="shared" ref="E26:E30" si="0">+(C26-C$7)/C$8</f>
        <v>2932.9846299395617</v>
      </c>
      <c r="F26">
        <f t="shared" ref="F26:F30" si="1">ROUND(2*E26,0)/2</f>
        <v>2933</v>
      </c>
      <c r="G26">
        <f t="shared" ref="G26:G30" si="2">+C26-(C$7+F26*C$8)</f>
        <v>-3.5957487889390904E-2</v>
      </c>
      <c r="L26">
        <f>+G26</f>
        <v>-3.5957487889390904E-2</v>
      </c>
      <c r="O26">
        <f t="shared" ref="O26:O30" ca="1" si="3">+C$11+C$12*$F26</f>
        <v>-3.5470507024549118E-2</v>
      </c>
      <c r="Q26" s="2">
        <f t="shared" ref="Q26:Q30" si="4">+C26-15018.5</f>
        <v>44344.080892512109</v>
      </c>
      <c r="X26" s="52" t="s">
        <v>49</v>
      </c>
    </row>
    <row r="27" spans="1:24" ht="12.95" customHeight="1" x14ac:dyDescent="0.2">
      <c r="A27" s="45" t="s">
        <v>50</v>
      </c>
      <c r="B27" s="47" t="s">
        <v>47</v>
      </c>
      <c r="C27" s="48">
        <v>59366.091052333824</v>
      </c>
      <c r="D27" s="49">
        <v>2.4030000000000002E-3</v>
      </c>
      <c r="E27">
        <f t="shared" si="0"/>
        <v>2934.4850509024868</v>
      </c>
      <c r="F27">
        <f t="shared" si="1"/>
        <v>2934.5</v>
      </c>
      <c r="G27">
        <f t="shared" si="2"/>
        <v>-3.4972666180692613E-2</v>
      </c>
      <c r="L27">
        <f>+G27</f>
        <v>-3.4972666180692613E-2</v>
      </c>
      <c r="O27">
        <f t="shared" ca="1" si="3"/>
        <v>-3.5488065368386834E-2</v>
      </c>
      <c r="Q27" s="2">
        <f t="shared" si="4"/>
        <v>44347.591052333824</v>
      </c>
      <c r="X27" s="52" t="s">
        <v>49</v>
      </c>
    </row>
    <row r="28" spans="1:24" ht="12.95" customHeight="1" x14ac:dyDescent="0.2">
      <c r="A28" s="45" t="s">
        <v>50</v>
      </c>
      <c r="B28" s="47" t="s">
        <v>46</v>
      </c>
      <c r="C28" s="48">
        <v>59376.617821765598</v>
      </c>
      <c r="D28" s="49">
        <v>1.887E-3</v>
      </c>
      <c r="E28">
        <f t="shared" si="0"/>
        <v>2938.9847279341711</v>
      </c>
      <c r="F28">
        <f t="shared" si="1"/>
        <v>2939</v>
      </c>
      <c r="G28">
        <f t="shared" si="2"/>
        <v>-3.572823440481443E-2</v>
      </c>
      <c r="L28">
        <f>+G28</f>
        <v>-3.572823440481443E-2</v>
      </c>
      <c r="O28">
        <f t="shared" ca="1" si="3"/>
        <v>-3.5540740399899969E-2</v>
      </c>
      <c r="Q28" s="2">
        <f t="shared" si="4"/>
        <v>44358.117821765598</v>
      </c>
      <c r="X28" s="52" t="s">
        <v>49</v>
      </c>
    </row>
    <row r="29" spans="1:24" ht="12.95" customHeight="1" x14ac:dyDescent="0.2">
      <c r="A29" s="45" t="s">
        <v>50</v>
      </c>
      <c r="B29" s="47" t="s">
        <v>47</v>
      </c>
      <c r="C29" s="48">
        <v>59377.78726173332</v>
      </c>
      <c r="D29" s="49">
        <v>8.1800000000000004E-4</v>
      </c>
      <c r="E29">
        <f t="shared" si="0"/>
        <v>2939.484606096868</v>
      </c>
      <c r="F29">
        <f t="shared" si="1"/>
        <v>2939.5</v>
      </c>
      <c r="G29">
        <f t="shared" si="2"/>
        <v>-3.6013266682857648E-2</v>
      </c>
      <c r="L29">
        <f>+G29</f>
        <v>-3.6013266682857648E-2</v>
      </c>
      <c r="O29">
        <f t="shared" ca="1" si="3"/>
        <v>-3.5546593181179205E-2</v>
      </c>
      <c r="Q29" s="2">
        <f t="shared" si="4"/>
        <v>44359.28726173332</v>
      </c>
      <c r="X29" s="52" t="s">
        <v>49</v>
      </c>
    </row>
    <row r="30" spans="1:24" ht="12.95" customHeight="1" x14ac:dyDescent="0.2">
      <c r="A30" s="45" t="s">
        <v>50</v>
      </c>
      <c r="B30" s="47" t="s">
        <v>46</v>
      </c>
      <c r="C30" s="48">
        <v>59388.315151626244</v>
      </c>
      <c r="D30" s="49">
        <v>1.1019999999999999E-3</v>
      </c>
      <c r="E30">
        <f t="shared" si="0"/>
        <v>2943.984762070676</v>
      </c>
      <c r="F30">
        <f t="shared" si="1"/>
        <v>2944</v>
      </c>
      <c r="G30">
        <f t="shared" si="2"/>
        <v>-3.5648373755975626E-2</v>
      </c>
      <c r="L30">
        <f>+G30</f>
        <v>-3.5648373755975626E-2</v>
      </c>
      <c r="O30">
        <f t="shared" ca="1" si="3"/>
        <v>-3.5599268212692339E-2</v>
      </c>
      <c r="Q30" s="2">
        <f t="shared" si="4"/>
        <v>44369.815151626244</v>
      </c>
      <c r="X30" s="52" t="s">
        <v>49</v>
      </c>
    </row>
    <row r="31" spans="1:24" ht="12.95" customHeight="1" x14ac:dyDescent="0.2">
      <c r="B31" s="3"/>
      <c r="C31" s="8"/>
      <c r="D31" s="8"/>
    </row>
    <row r="32" spans="1:24" ht="12.95" customHeight="1" x14ac:dyDescent="0.2">
      <c r="B32" s="3"/>
      <c r="C32" s="8"/>
      <c r="D32" s="8"/>
    </row>
    <row r="33" spans="2:4" ht="12.95" customHeight="1" x14ac:dyDescent="0.2">
      <c r="B33" s="3"/>
      <c r="C33" s="8"/>
      <c r="D33" s="8"/>
    </row>
    <row r="34" spans="2:4" ht="12.95" customHeight="1" x14ac:dyDescent="0.2">
      <c r="B34" s="3"/>
      <c r="C34" s="8"/>
      <c r="D34" s="8"/>
    </row>
    <row r="35" spans="2:4" ht="12.95" customHeight="1" x14ac:dyDescent="0.2">
      <c r="B35" s="3"/>
      <c r="C35" s="8"/>
      <c r="D35" s="8"/>
    </row>
    <row r="36" spans="2:4" ht="12.95" customHeight="1" x14ac:dyDescent="0.2">
      <c r="B36" s="3"/>
      <c r="C36" s="8"/>
      <c r="D36" s="8"/>
    </row>
    <row r="37" spans="2:4" ht="12.95" customHeight="1" x14ac:dyDescent="0.2">
      <c r="B37" s="3"/>
      <c r="C37" s="8"/>
      <c r="D37" s="8"/>
    </row>
    <row r="38" spans="2:4" ht="12.95" customHeight="1" x14ac:dyDescent="0.2">
      <c r="B38" s="3"/>
      <c r="C38" s="8"/>
      <c r="D38" s="8"/>
    </row>
    <row r="39" spans="2:4" ht="12.95" customHeight="1" x14ac:dyDescent="0.2">
      <c r="B39" s="3"/>
      <c r="C39" s="8"/>
      <c r="D39" s="8"/>
    </row>
    <row r="40" spans="2:4" ht="12.95" customHeight="1" x14ac:dyDescent="0.2">
      <c r="B40" s="3"/>
      <c r="C40" s="8"/>
      <c r="D40" s="8"/>
    </row>
    <row r="41" spans="2:4" ht="12.95" customHeight="1" x14ac:dyDescent="0.2">
      <c r="B41" s="3"/>
      <c r="C41" s="8"/>
      <c r="D41" s="8"/>
    </row>
    <row r="42" spans="2:4" ht="12.95" customHeight="1" x14ac:dyDescent="0.2">
      <c r="B42" s="3"/>
      <c r="C42" s="8"/>
      <c r="D42" s="8"/>
    </row>
    <row r="43" spans="2:4" ht="12.95" customHeight="1" x14ac:dyDescent="0.2">
      <c r="B43" s="3"/>
      <c r="C43" s="8"/>
      <c r="D43" s="8"/>
    </row>
    <row r="44" spans="2:4" ht="12.95" customHeight="1" x14ac:dyDescent="0.2">
      <c r="B44" s="3"/>
      <c r="C44" s="8"/>
      <c r="D44" s="8"/>
    </row>
    <row r="45" spans="2:4" ht="12.95" customHeight="1" x14ac:dyDescent="0.2">
      <c r="B45" s="3"/>
      <c r="C45" s="8"/>
      <c r="D45" s="8"/>
    </row>
    <row r="46" spans="2:4" ht="12.95" customHeight="1" x14ac:dyDescent="0.2">
      <c r="B46" s="3"/>
      <c r="C46" s="8"/>
      <c r="D46" s="8"/>
    </row>
    <row r="47" spans="2:4" ht="12.95" customHeight="1" x14ac:dyDescent="0.2">
      <c r="B47" s="3"/>
      <c r="C47" s="8"/>
      <c r="D47" s="8"/>
    </row>
    <row r="48" spans="2:4" ht="12.95" customHeight="1" x14ac:dyDescent="0.2">
      <c r="B48" s="3"/>
      <c r="C48" s="8"/>
      <c r="D48" s="8"/>
    </row>
    <row r="49" spans="2:4" ht="12.95" customHeight="1" x14ac:dyDescent="0.2">
      <c r="B49" s="3"/>
      <c r="C49" s="8"/>
      <c r="D49" s="8"/>
    </row>
    <row r="50" spans="2:4" ht="12.95" customHeight="1" x14ac:dyDescent="0.2">
      <c r="B50" s="3"/>
      <c r="C50" s="8"/>
      <c r="D50" s="8"/>
    </row>
    <row r="51" spans="2:4" ht="12.95" customHeight="1" x14ac:dyDescent="0.2">
      <c r="B51" s="3"/>
      <c r="C51" s="8"/>
      <c r="D51" s="8"/>
    </row>
    <row r="52" spans="2:4" ht="12.95" customHeight="1" x14ac:dyDescent="0.2">
      <c r="B52" s="3"/>
      <c r="C52" s="8"/>
      <c r="D52" s="8"/>
    </row>
    <row r="53" spans="2:4" ht="12.95" customHeight="1" x14ac:dyDescent="0.2">
      <c r="B53" s="3"/>
      <c r="C53" s="8"/>
      <c r="D53" s="8"/>
    </row>
    <row r="54" spans="2:4" ht="12.95" customHeight="1" x14ac:dyDescent="0.2">
      <c r="B54" s="3"/>
      <c r="C54" s="8"/>
      <c r="D54" s="8"/>
    </row>
    <row r="55" spans="2:4" ht="12.95" customHeight="1" x14ac:dyDescent="0.2">
      <c r="B55" s="3"/>
      <c r="C55" s="8"/>
      <c r="D55" s="8"/>
    </row>
    <row r="56" spans="2:4" ht="12.95" customHeight="1" x14ac:dyDescent="0.2">
      <c r="B56" s="3"/>
      <c r="C56" s="8"/>
      <c r="D56" s="8"/>
    </row>
    <row r="57" spans="2:4" ht="12.95" customHeight="1" x14ac:dyDescent="0.2">
      <c r="B57" s="3"/>
      <c r="C57" s="8"/>
      <c r="D57" s="8"/>
    </row>
    <row r="58" spans="2:4" ht="12.95" customHeight="1" x14ac:dyDescent="0.2">
      <c r="B58" s="3"/>
      <c r="C58" s="8"/>
      <c r="D58" s="8"/>
    </row>
    <row r="59" spans="2:4" ht="12.95" customHeight="1" x14ac:dyDescent="0.2">
      <c r="B59" s="3"/>
      <c r="C59" s="8"/>
      <c r="D59" s="8"/>
    </row>
    <row r="60" spans="2:4" ht="12.95" customHeight="1" x14ac:dyDescent="0.2">
      <c r="B60" s="3"/>
      <c r="C60" s="8"/>
      <c r="D60" s="8"/>
    </row>
    <row r="61" spans="2:4" ht="12.95" customHeight="1" x14ac:dyDescent="0.2">
      <c r="B61" s="3"/>
      <c r="C61" s="8"/>
      <c r="D61" s="8"/>
    </row>
    <row r="62" spans="2:4" ht="12.95" customHeight="1" x14ac:dyDescent="0.2">
      <c r="B62" s="3"/>
      <c r="C62" s="8"/>
      <c r="D62" s="8"/>
    </row>
    <row r="63" spans="2:4" ht="12.95" customHeight="1" x14ac:dyDescent="0.2">
      <c r="B63" s="3"/>
      <c r="C63" s="8"/>
      <c r="D63" s="8"/>
    </row>
    <row r="64" spans="2:4" ht="12.95" customHeight="1" x14ac:dyDescent="0.2">
      <c r="B64" s="3"/>
      <c r="C64" s="8"/>
      <c r="D64" s="8"/>
    </row>
    <row r="65" spans="2:4" ht="12.95" customHeight="1" x14ac:dyDescent="0.2">
      <c r="B65" s="3"/>
      <c r="C65" s="8"/>
      <c r="D65" s="8"/>
    </row>
    <row r="66" spans="2:4" ht="12.95" customHeight="1" x14ac:dyDescent="0.2">
      <c r="B66" s="3"/>
      <c r="C66" s="8"/>
      <c r="D66" s="8"/>
    </row>
    <row r="67" spans="2:4" ht="12.95" customHeight="1" x14ac:dyDescent="0.2">
      <c r="B67" s="3"/>
      <c r="C67" s="8"/>
      <c r="D67" s="8"/>
    </row>
    <row r="68" spans="2:4" ht="12.95" customHeight="1" x14ac:dyDescent="0.2">
      <c r="B68" s="3"/>
      <c r="C68" s="8"/>
      <c r="D68" s="8"/>
    </row>
    <row r="69" spans="2:4" ht="12.95" customHeight="1" x14ac:dyDescent="0.2">
      <c r="B69" s="3"/>
      <c r="C69" s="8"/>
      <c r="D69" s="8"/>
    </row>
    <row r="70" spans="2:4" ht="12.95" customHeight="1" x14ac:dyDescent="0.2">
      <c r="B70" s="3"/>
      <c r="C70" s="8"/>
      <c r="D70" s="8"/>
    </row>
    <row r="71" spans="2:4" ht="12.95" customHeight="1" x14ac:dyDescent="0.2">
      <c r="B71" s="3"/>
      <c r="C71" s="8"/>
      <c r="D71" s="8"/>
    </row>
    <row r="72" spans="2:4" ht="12.95" customHeight="1" x14ac:dyDescent="0.2">
      <c r="B72" s="3"/>
      <c r="C72" s="8"/>
      <c r="D72" s="8"/>
    </row>
    <row r="73" spans="2:4" ht="12.95" customHeight="1" x14ac:dyDescent="0.2">
      <c r="B73" s="3"/>
      <c r="C73" s="8"/>
      <c r="D73" s="8"/>
    </row>
    <row r="74" spans="2:4" ht="12.95" customHeight="1" x14ac:dyDescent="0.2">
      <c r="B74" s="3"/>
      <c r="C74" s="8"/>
      <c r="D74" s="8"/>
    </row>
    <row r="75" spans="2:4" ht="12.95" customHeight="1" x14ac:dyDescent="0.2">
      <c r="B75" s="3"/>
      <c r="C75" s="8"/>
      <c r="D75" s="8"/>
    </row>
    <row r="76" spans="2:4" ht="12.95" customHeight="1" x14ac:dyDescent="0.2">
      <c r="B76" s="3"/>
      <c r="C76" s="8"/>
      <c r="D76" s="8"/>
    </row>
    <row r="77" spans="2:4" ht="12.95" customHeight="1" x14ac:dyDescent="0.2">
      <c r="B77" s="3"/>
      <c r="C77" s="8"/>
      <c r="D77" s="8"/>
    </row>
    <row r="78" spans="2:4" ht="12.95" customHeight="1" x14ac:dyDescent="0.2">
      <c r="B78" s="3"/>
      <c r="C78" s="8"/>
      <c r="D78" s="8"/>
    </row>
    <row r="79" spans="2:4" ht="12.95" customHeight="1" x14ac:dyDescent="0.2">
      <c r="B79" s="3"/>
      <c r="C79" s="8"/>
      <c r="D79" s="8"/>
    </row>
    <row r="80" spans="2:4" ht="12.95" customHeight="1" x14ac:dyDescent="0.2">
      <c r="B80" s="3"/>
      <c r="C80" s="8"/>
      <c r="D80" s="8"/>
    </row>
    <row r="81" spans="2:4" ht="12.95" customHeight="1" x14ac:dyDescent="0.2">
      <c r="B81" s="3"/>
      <c r="C81" s="8"/>
      <c r="D81" s="8"/>
    </row>
    <row r="82" spans="2:4" ht="12.95" customHeight="1" x14ac:dyDescent="0.2">
      <c r="B82" s="3"/>
      <c r="C82" s="8"/>
      <c r="D82" s="8"/>
    </row>
    <row r="83" spans="2:4" ht="12.95" customHeight="1" x14ac:dyDescent="0.2">
      <c r="B83" s="3"/>
      <c r="C83" s="8"/>
      <c r="D83" s="8"/>
    </row>
    <row r="84" spans="2:4" ht="12.95" customHeight="1" x14ac:dyDescent="0.2">
      <c r="B84" s="3"/>
      <c r="C84" s="8"/>
      <c r="D84" s="8"/>
    </row>
    <row r="85" spans="2:4" ht="12.95" customHeight="1" x14ac:dyDescent="0.2">
      <c r="B85" s="3"/>
      <c r="C85" s="8"/>
      <c r="D85" s="8"/>
    </row>
    <row r="86" spans="2:4" ht="12.95" customHeight="1" x14ac:dyDescent="0.2">
      <c r="B86" s="3"/>
      <c r="C86" s="8"/>
      <c r="D86" s="8"/>
    </row>
    <row r="87" spans="2:4" ht="12.95" customHeight="1" x14ac:dyDescent="0.2">
      <c r="B87" s="3"/>
      <c r="C87" s="8"/>
      <c r="D87" s="8"/>
    </row>
    <row r="88" spans="2:4" ht="12.95" customHeight="1" x14ac:dyDescent="0.2">
      <c r="B88" s="3"/>
      <c r="C88" s="8"/>
      <c r="D88" s="8"/>
    </row>
    <row r="89" spans="2:4" ht="12.95" customHeight="1" x14ac:dyDescent="0.2">
      <c r="B89" s="3"/>
      <c r="C89" s="8"/>
      <c r="D89" s="8"/>
    </row>
    <row r="90" spans="2:4" ht="12.95" customHeight="1" x14ac:dyDescent="0.2">
      <c r="B90" s="3"/>
      <c r="C90" s="8"/>
      <c r="D90" s="8"/>
    </row>
    <row r="91" spans="2:4" ht="12.95" customHeight="1" x14ac:dyDescent="0.2">
      <c r="B91" s="3"/>
      <c r="C91" s="8"/>
      <c r="D91" s="8"/>
    </row>
    <row r="92" spans="2:4" ht="12.95" customHeight="1" x14ac:dyDescent="0.2">
      <c r="B92" s="3"/>
      <c r="C92" s="8"/>
      <c r="D92" s="8"/>
    </row>
    <row r="93" spans="2:4" ht="12.95" customHeight="1" x14ac:dyDescent="0.2">
      <c r="B93" s="3"/>
      <c r="C93" s="8"/>
      <c r="D93" s="8"/>
    </row>
    <row r="94" spans="2:4" ht="12.95" customHeight="1" x14ac:dyDescent="0.2">
      <c r="B94" s="3"/>
      <c r="C94" s="8"/>
      <c r="D94" s="8"/>
    </row>
    <row r="95" spans="2:4" ht="12.95" customHeight="1" x14ac:dyDescent="0.2">
      <c r="B95" s="3"/>
      <c r="C95" s="8"/>
      <c r="D95" s="8"/>
    </row>
    <row r="96" spans="2:4" ht="12.95" customHeight="1" x14ac:dyDescent="0.2">
      <c r="B96" s="3"/>
      <c r="C96" s="8"/>
      <c r="D96" s="8"/>
    </row>
    <row r="97" spans="2:4" ht="12.95" customHeight="1" x14ac:dyDescent="0.2">
      <c r="B97" s="3"/>
      <c r="C97" s="8"/>
      <c r="D97" s="8"/>
    </row>
    <row r="98" spans="2:4" ht="12.95" customHeight="1" x14ac:dyDescent="0.2">
      <c r="B98" s="3"/>
      <c r="C98" s="8"/>
      <c r="D98" s="8"/>
    </row>
    <row r="99" spans="2:4" ht="12.95" customHeight="1" x14ac:dyDescent="0.2">
      <c r="B99" s="3"/>
      <c r="C99" s="8"/>
      <c r="D99" s="8"/>
    </row>
    <row r="100" spans="2:4" ht="12.95" customHeight="1" x14ac:dyDescent="0.2">
      <c r="B100" s="3"/>
      <c r="C100" s="8"/>
      <c r="D100" s="8"/>
    </row>
    <row r="101" spans="2:4" ht="12.95" customHeight="1" x14ac:dyDescent="0.2">
      <c r="B101" s="3"/>
      <c r="C101" s="8"/>
      <c r="D101" s="8"/>
    </row>
    <row r="102" spans="2:4" ht="12.95" customHeight="1" x14ac:dyDescent="0.2">
      <c r="B102" s="3"/>
      <c r="C102" s="8"/>
      <c r="D102" s="8"/>
    </row>
    <row r="103" spans="2:4" ht="12.95" customHeight="1" x14ac:dyDescent="0.2">
      <c r="B103" s="3"/>
      <c r="C103" s="8"/>
      <c r="D103" s="8"/>
    </row>
    <row r="104" spans="2:4" ht="12.95" customHeight="1" x14ac:dyDescent="0.2">
      <c r="B104" s="3"/>
      <c r="C104" s="8"/>
      <c r="D104" s="8"/>
    </row>
    <row r="105" spans="2:4" ht="12.95" customHeight="1" x14ac:dyDescent="0.2">
      <c r="B105" s="3"/>
      <c r="C105" s="8"/>
      <c r="D105" s="8"/>
    </row>
    <row r="106" spans="2:4" ht="12.95" customHeight="1" x14ac:dyDescent="0.2">
      <c r="B106" s="3"/>
      <c r="C106" s="8"/>
      <c r="D106" s="8"/>
    </row>
    <row r="107" spans="2:4" ht="12.95" customHeight="1" x14ac:dyDescent="0.2">
      <c r="B107" s="3"/>
      <c r="C107" s="8"/>
      <c r="D107" s="8"/>
    </row>
    <row r="108" spans="2:4" ht="12.95" customHeight="1" x14ac:dyDescent="0.2">
      <c r="B108" s="3"/>
      <c r="C108" s="8"/>
      <c r="D108" s="8"/>
    </row>
    <row r="109" spans="2:4" ht="12.95" customHeight="1" x14ac:dyDescent="0.2">
      <c r="B109" s="3"/>
      <c r="C109" s="8"/>
      <c r="D109" s="8"/>
    </row>
    <row r="110" spans="2:4" ht="12.95" customHeight="1" x14ac:dyDescent="0.2">
      <c r="B110" s="3"/>
      <c r="C110" s="8"/>
      <c r="D110" s="8"/>
    </row>
    <row r="111" spans="2:4" ht="12.95" customHeight="1" x14ac:dyDescent="0.2">
      <c r="B111" s="3"/>
      <c r="C111" s="8"/>
      <c r="D111" s="8"/>
    </row>
    <row r="112" spans="2:4" ht="12.95" customHeight="1" x14ac:dyDescent="0.2">
      <c r="B112" s="3"/>
      <c r="C112" s="8"/>
      <c r="D112" s="8"/>
    </row>
    <row r="113" spans="2:4" ht="12.95" customHeight="1" x14ac:dyDescent="0.2">
      <c r="B113" s="3"/>
      <c r="C113" s="8"/>
      <c r="D113" s="8"/>
    </row>
    <row r="114" spans="2:4" ht="12.95" customHeight="1" x14ac:dyDescent="0.2">
      <c r="B114" s="3"/>
      <c r="C114" s="8"/>
      <c r="D114" s="8"/>
    </row>
    <row r="115" spans="2:4" ht="12.95" customHeight="1" x14ac:dyDescent="0.2">
      <c r="B115" s="3"/>
      <c r="C115" s="8"/>
      <c r="D115" s="8"/>
    </row>
    <row r="116" spans="2:4" ht="12.95" customHeight="1" x14ac:dyDescent="0.2">
      <c r="B116" s="3"/>
      <c r="C116" s="8"/>
      <c r="D116" s="8"/>
    </row>
    <row r="117" spans="2:4" ht="12.95" customHeight="1" x14ac:dyDescent="0.2">
      <c r="B117" s="3"/>
      <c r="C117" s="8"/>
      <c r="D117" s="8"/>
    </row>
    <row r="118" spans="2:4" ht="12.95" customHeight="1" x14ac:dyDescent="0.2">
      <c r="B118" s="3"/>
      <c r="C118" s="8"/>
      <c r="D118" s="8"/>
    </row>
    <row r="119" spans="2:4" ht="12.95" customHeight="1" x14ac:dyDescent="0.2">
      <c r="C119" s="8"/>
      <c r="D119" s="8"/>
    </row>
    <row r="120" spans="2:4" ht="12.95" customHeight="1" x14ac:dyDescent="0.2">
      <c r="C120" s="8"/>
      <c r="D120" s="8"/>
    </row>
    <row r="121" spans="2:4" ht="12.95" customHeight="1" x14ac:dyDescent="0.2">
      <c r="C121" s="8"/>
      <c r="D121" s="8"/>
    </row>
    <row r="122" spans="2:4" ht="12.95" customHeight="1" x14ac:dyDescent="0.2">
      <c r="C122" s="8"/>
      <c r="D122" s="8"/>
    </row>
    <row r="123" spans="2:4" ht="12.95" customHeight="1" x14ac:dyDescent="0.2">
      <c r="C123" s="8"/>
      <c r="D123" s="8"/>
    </row>
    <row r="124" spans="2:4" ht="12.95" customHeight="1" x14ac:dyDescent="0.2">
      <c r="C124" s="8"/>
      <c r="D124" s="8"/>
    </row>
    <row r="125" spans="2:4" ht="12.95" customHeight="1" x14ac:dyDescent="0.2">
      <c r="C125" s="8"/>
      <c r="D125" s="8"/>
    </row>
    <row r="126" spans="2:4" ht="12.95" customHeight="1" x14ac:dyDescent="0.2">
      <c r="C126" s="8"/>
      <c r="D126" s="8"/>
    </row>
    <row r="127" spans="2:4" ht="12.95" customHeight="1" x14ac:dyDescent="0.2">
      <c r="C127" s="8"/>
      <c r="D127" s="8"/>
    </row>
    <row r="128" spans="2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ht="12.95" customHeight="1" x14ac:dyDescent="0.2">
      <c r="C420" s="8"/>
      <c r="D420" s="8"/>
    </row>
    <row r="421" spans="3:4" ht="12.95" customHeight="1" x14ac:dyDescent="0.2">
      <c r="C421" s="8"/>
      <c r="D421" s="8"/>
    </row>
    <row r="422" spans="3:4" ht="12.95" customHeight="1" x14ac:dyDescent="0.2">
      <c r="C422" s="8"/>
      <c r="D422" s="8"/>
    </row>
    <row r="423" spans="3:4" ht="12.95" customHeight="1" x14ac:dyDescent="0.2">
      <c r="C423" s="8"/>
      <c r="D423" s="8"/>
    </row>
    <row r="424" spans="3:4" ht="12.95" customHeight="1" x14ac:dyDescent="0.2">
      <c r="C424" s="8"/>
      <c r="D424" s="8"/>
    </row>
    <row r="425" spans="3:4" ht="12.95" customHeight="1" x14ac:dyDescent="0.2">
      <c r="C425" s="8"/>
      <c r="D425" s="8"/>
    </row>
    <row r="426" spans="3:4" ht="12.95" customHeight="1" x14ac:dyDescent="0.2">
      <c r="C426" s="8"/>
      <c r="D426" s="8"/>
    </row>
    <row r="427" spans="3:4" ht="12.95" customHeight="1" x14ac:dyDescent="0.2">
      <c r="C427" s="8"/>
      <c r="D427" s="8"/>
    </row>
    <row r="428" spans="3:4" ht="12.95" customHeight="1" x14ac:dyDescent="0.2">
      <c r="C428" s="8"/>
      <c r="D428" s="8"/>
    </row>
    <row r="429" spans="3:4" ht="12.95" customHeight="1" x14ac:dyDescent="0.2">
      <c r="C429" s="8"/>
      <c r="D429" s="8"/>
    </row>
    <row r="430" spans="3:4" ht="12.95" customHeight="1" x14ac:dyDescent="0.2">
      <c r="C430" s="8"/>
      <c r="D430" s="8"/>
    </row>
    <row r="431" spans="3:4" ht="12.95" customHeight="1" x14ac:dyDescent="0.2">
      <c r="C431" s="8"/>
      <c r="D431" s="8"/>
    </row>
    <row r="432" spans="3:4" ht="12.95" customHeight="1" x14ac:dyDescent="0.2">
      <c r="C432" s="8"/>
      <c r="D432" s="8"/>
    </row>
    <row r="433" spans="3:4" ht="12.95" customHeight="1" x14ac:dyDescent="0.2">
      <c r="C433" s="8"/>
      <c r="D433" s="8"/>
    </row>
    <row r="434" spans="3:4" ht="12.95" customHeight="1" x14ac:dyDescent="0.2">
      <c r="C434" s="8"/>
      <c r="D434" s="8"/>
    </row>
    <row r="435" spans="3:4" ht="12.95" customHeight="1" x14ac:dyDescent="0.2">
      <c r="C435" s="8"/>
      <c r="D435" s="8"/>
    </row>
    <row r="436" spans="3:4" ht="12.95" customHeight="1" x14ac:dyDescent="0.2">
      <c r="C436" s="8"/>
      <c r="D436" s="8"/>
    </row>
    <row r="437" spans="3:4" ht="12.95" customHeight="1" x14ac:dyDescent="0.2">
      <c r="C437" s="8"/>
      <c r="D437" s="8"/>
    </row>
    <row r="438" spans="3:4" ht="12.95" customHeight="1" x14ac:dyDescent="0.2">
      <c r="C438" s="8"/>
      <c r="D438" s="8"/>
    </row>
    <row r="439" spans="3:4" ht="12.95" customHeight="1" x14ac:dyDescent="0.2">
      <c r="C439" s="8"/>
      <c r="D439" s="8"/>
    </row>
    <row r="440" spans="3:4" ht="12.95" customHeight="1" x14ac:dyDescent="0.2">
      <c r="C440" s="8"/>
      <c r="D440" s="8"/>
    </row>
    <row r="441" spans="3:4" ht="12.95" customHeight="1" x14ac:dyDescent="0.2">
      <c r="C441" s="8"/>
      <c r="D441" s="8"/>
    </row>
    <row r="442" spans="3:4" ht="12.95" customHeight="1" x14ac:dyDescent="0.2">
      <c r="C442" s="8"/>
      <c r="D442" s="8"/>
    </row>
    <row r="443" spans="3:4" ht="12.95" customHeight="1" x14ac:dyDescent="0.2">
      <c r="C443" s="8"/>
      <c r="D443" s="8"/>
    </row>
    <row r="444" spans="3:4" ht="12.95" customHeight="1" x14ac:dyDescent="0.2">
      <c r="C444" s="8"/>
      <c r="D444" s="8"/>
    </row>
    <row r="445" spans="3:4" ht="12.95" customHeight="1" x14ac:dyDescent="0.2">
      <c r="C445" s="8"/>
      <c r="D445" s="8"/>
    </row>
    <row r="446" spans="3:4" ht="12.95" customHeight="1" x14ac:dyDescent="0.2">
      <c r="C446" s="8"/>
      <c r="D446" s="8"/>
    </row>
    <row r="447" spans="3:4" ht="12.95" customHeight="1" x14ac:dyDescent="0.2">
      <c r="C447" s="8"/>
      <c r="D447" s="8"/>
    </row>
    <row r="448" spans="3:4" ht="12.95" customHeight="1" x14ac:dyDescent="0.2">
      <c r="C448" s="8"/>
      <c r="D448" s="8"/>
    </row>
    <row r="449" spans="3:4" ht="12.95" customHeight="1" x14ac:dyDescent="0.2">
      <c r="C449" s="8"/>
      <c r="D449" s="8"/>
    </row>
    <row r="450" spans="3:4" ht="12.95" customHeight="1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sortState xmlns:xlrd2="http://schemas.microsoft.com/office/spreadsheetml/2017/richdata2" ref="A21:U24">
    <sortCondition ref="C21:C2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2024-01-16T06:47:02Z</dcterms:modified>
</cp:coreProperties>
</file>