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43DEE49-1286-48FF-B5A8-31ACB8754A1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C21" i="1"/>
  <c r="E21" i="1"/>
  <c r="F21" i="1"/>
  <c r="Q22" i="1"/>
  <c r="Q23" i="1"/>
  <c r="Q24" i="1"/>
  <c r="Q25" i="1"/>
  <c r="Q26" i="1"/>
  <c r="F11" i="1"/>
  <c r="A21" i="1"/>
  <c r="H20" i="1"/>
  <c r="G11" i="1"/>
  <c r="E14" i="1"/>
  <c r="E15" i="1" s="1"/>
  <c r="C17" i="1"/>
  <c r="Q21" i="1"/>
  <c r="G21" i="1"/>
  <c r="H21" i="1"/>
  <c r="C11" i="1"/>
  <c r="C12" i="1" l="1"/>
  <c r="C16" i="1" l="1"/>
  <c r="D18" i="1" s="1"/>
  <c r="O23" i="1"/>
  <c r="S23" i="1" s="1"/>
  <c r="C15" i="1"/>
  <c r="O25" i="1"/>
  <c r="S25" i="1" s="1"/>
  <c r="O24" i="1"/>
  <c r="S24" i="1" s="1"/>
  <c r="O21" i="1"/>
  <c r="S21" i="1" s="1"/>
  <c r="O22" i="1"/>
  <c r="S22" i="1" s="1"/>
  <c r="O26" i="1"/>
  <c r="S26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<sst xmlns="http://schemas.openxmlformats.org/spreadsheetml/2006/main" count="62" uniqueCount="55">
  <si>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</si>
  <si>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</si>
  <si>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</si>
  <si>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</si>
  <si>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</si>
  <si>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</si>
  <si>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</si>
  <si>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</si>
  <si>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</si>
  <si>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</si>
  <si>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</si>
  <si>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</si>
  <si>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</si>
  <si>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</si>
  <si>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</si>
  <si>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</si>
  <si>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</si>
  <si>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</si>
  <si>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</si>
  <si>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</si>
  <si>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</si>
  <si>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</si>
  <si>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</si>
  <si>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</si>
  <si>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</si>
  <si>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</si>
  <si>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</si>
  <si>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</si>
  <si>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</si>
  <si>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</si>
  <si>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</si>
  <si>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</si>
  <si>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</si>
  <si>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</si>
  <si>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</si>
  <si>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</si>
  <si>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</si>
  <si>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</si>
  <si>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</si>
  <si>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</si>
  <si>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</si>
  <si>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</si>
  <si>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G0296-0009</t>
  </si>
  <si>
    <t>IBVS 5894</t>
  </si>
  <si>
    <t>I</t>
  </si>
  <si>
    <t>IBVS 5945</t>
  </si>
  <si>
    <t>II</t>
  </si>
  <si>
    <t>IBVS 5992</t>
  </si>
  <si>
    <t>IBVS 6029</t>
  </si>
  <si>
    <t>G0296-0009_Vir.xls</t>
  </si>
  <si>
    <t>EW</t>
  </si>
  <si>
    <t>Vir</t>
  </si>
  <si>
    <t>VSX</t>
  </si>
  <si>
    <t>V0628 Vir / GSC 0296-0009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</si>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</sst>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V0628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60150375939849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53-4184-80EA-2162D8FF51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1.6799999866634607E-4</c:v>
                </c:pt>
                <c:pt idx="2">
                  <c:v>2.7439999976195395E-3</c:v>
                </c:pt>
                <c:pt idx="3">
                  <c:v>2.7960000006714836E-3</c:v>
                </c:pt>
                <c:pt idx="4">
                  <c:v>2.3439999931724742E-3</c:v>
                </c:pt>
                <c:pt idx="5">
                  <c:v>3.5719999941647984E-3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3-4184-80EA-2162D8FF51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53-4184-80EA-2162D8FF51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53-4184-80EA-2162D8FF51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53-4184-80EA-2162D8FF51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53-4184-80EA-2162D8FF51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2.0000000000000001E-4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53-4184-80EA-2162D8FF51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2.1137725922522332E-4</c:v>
                </c:pt>
                <c:pt idx="1">
                  <c:v>8.9482882384192889E-4</c:v>
                </c:pt>
                <c:pt idx="2">
                  <c:v>1.6113807029796345E-3</c:v>
                </c:pt>
                <c:pt idx="3">
                  <c:v>2.3684921224458896E-3</c:v>
                </c:pt>
                <c:pt idx="4">
                  <c:v>3.3479817112997087E-3</c:v>
                </c:pt>
                <c:pt idx="5">
                  <c:v>3.1899393645022575E-3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53-4184-80EA-2162D8FF511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</c:v>
                </c:pt>
                <c:pt idx="2">
                  <c:v>1501.5</c:v>
                </c:pt>
                <c:pt idx="3">
                  <c:v>2313.5</c:v>
                </c:pt>
                <c:pt idx="4">
                  <c:v>3364</c:v>
                </c:pt>
                <c:pt idx="5">
                  <c:v>3194.5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53-4184-80EA-2162D8FF5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76656"/>
        <c:axId val="1"/>
      </c:scatterChart>
      <c:valAx>
        <c:axId val="739576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76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4DDEF0-F933-2BE5-C8F5-9B1E6AB2B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6" t="s">
        <v>53</v>
      </c>
      <c r="E1" t="s">
        <v>49</v>
      </c>
    </row>
    <row r="2" spans="1:7" s="7" customFormat="1" ht="12.95" customHeight="1" x14ac:dyDescent="0.2">
      <c r="A2" s="7" t="s">
        <v>24</v>
      </c>
      <c r="B2" s="7" t="s">
        <v>50</v>
      </c>
      <c r="C2" s="8" t="s">
        <v>41</v>
      </c>
      <c r="D2" s="9" t="s">
        <v>51</v>
      </c>
      <c r="E2" s="3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5">
        <v>54649.516000000003</v>
      </c>
      <c r="D7" s="14" t="s">
        <v>52</v>
      </c>
    </row>
    <row r="8" spans="1:7" s="7" customFormat="1" ht="12.95" customHeight="1" x14ac:dyDescent="0.2">
      <c r="A8" s="7" t="s">
        <v>3</v>
      </c>
      <c r="C8" s="35">
        <v>0.41770400000000002</v>
      </c>
      <c r="D8" s="14" t="s">
        <v>52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2.1137725922522332E-4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9.3240322594366385E-7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60378.822768865735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56054.675603981712</v>
      </c>
      <c r="D15" s="20" t="s">
        <v>38</v>
      </c>
      <c r="E15" s="21">
        <f ca="1">ROUND(2*(E14-$C$7)/$C$8,0)/2+E13</f>
        <v>13717</v>
      </c>
    </row>
    <row r="16" spans="1:7" s="7" customFormat="1" ht="12.95" customHeight="1" x14ac:dyDescent="0.2">
      <c r="A16" s="10" t="s">
        <v>4</v>
      </c>
      <c r="C16" s="24">
        <f ca="1">+C8+C12</f>
        <v>0.41770493240322598</v>
      </c>
      <c r="D16" s="20" t="s">
        <v>39</v>
      </c>
      <c r="E16" s="18">
        <f ca="1">ROUND(2*(E14-$C$15)/$C$16,0)/2+E13</f>
        <v>10353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45361.070602485648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56054.675603981712</v>
      </c>
      <c r="D18" s="27">
        <f ca="1">+C16</f>
        <v>0.41770493240322598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7.990618942774185E-4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54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54649.516000000003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>+G21</f>
        <v>0</v>
      </c>
      <c r="O21" s="7">
        <f t="shared" ref="O21:O26" ca="1" si="3">+C$11+C$12*$F21</f>
        <v>2.1137725922522332E-4</v>
      </c>
      <c r="Q21" s="34">
        <f t="shared" ref="Q21:Q26" si="4">+C21-15018.5</f>
        <v>39631.016000000003</v>
      </c>
      <c r="S21" s="7">
        <f t="shared" ref="S21:S26" ca="1" si="5">+(O21-G21)^2</f>
        <v>4.4680345717567258E-8</v>
      </c>
    </row>
    <row r="22" spans="1:19" s="7" customFormat="1" ht="12.95" customHeight="1" x14ac:dyDescent="0.2">
      <c r="A22" s="4" t="s">
        <v>43</v>
      </c>
      <c r="B22" s="5" t="s">
        <v>44</v>
      </c>
      <c r="C22" s="4">
        <v>54955.693200000002</v>
      </c>
      <c r="D22" s="4">
        <v>5.0000000000000001E-4</v>
      </c>
      <c r="E22" s="7">
        <f t="shared" si="0"/>
        <v>733.00040219868197</v>
      </c>
      <c r="F22" s="7">
        <f t="shared" si="1"/>
        <v>733</v>
      </c>
      <c r="G22" s="7">
        <f t="shared" si="2"/>
        <v>1.6799999866634607E-4</v>
      </c>
      <c r="I22" s="7">
        <f>+G22</f>
        <v>1.6799999866634607E-4</v>
      </c>
      <c r="O22" s="7">
        <f t="shared" ca="1" si="3"/>
        <v>8.9482882384192889E-4</v>
      </c>
      <c r="Q22" s="34">
        <f t="shared" si="4"/>
        <v>39937.193200000002</v>
      </c>
      <c r="S22" s="7">
        <f t="shared" ca="1" si="5"/>
        <v>5.2828014110611793E-7</v>
      </c>
    </row>
    <row r="23" spans="1:19" s="7" customFormat="1" ht="12.95" customHeight="1" x14ac:dyDescent="0.2">
      <c r="A23" s="4" t="s">
        <v>45</v>
      </c>
      <c r="B23" s="5" t="s">
        <v>46</v>
      </c>
      <c r="C23" s="4">
        <v>55276.701300000001</v>
      </c>
      <c r="D23" s="4">
        <v>5.0000000000000001E-4</v>
      </c>
      <c r="E23" s="7">
        <f t="shared" si="0"/>
        <v>1501.5065692452008</v>
      </c>
      <c r="F23" s="7">
        <f t="shared" si="1"/>
        <v>1501.5</v>
      </c>
      <c r="G23" s="7">
        <f t="shared" si="2"/>
        <v>2.7439999976195395E-3</v>
      </c>
      <c r="I23" s="7">
        <f>+G23</f>
        <v>2.7439999976195395E-3</v>
      </c>
      <c r="O23" s="7">
        <f t="shared" ca="1" si="3"/>
        <v>1.6113807029796345E-3</v>
      </c>
      <c r="Q23" s="34">
        <f t="shared" si="4"/>
        <v>40258.201300000001</v>
      </c>
      <c r="S23" s="7">
        <f t="shared" ca="1" si="5"/>
        <v>1.2828264665905959E-6</v>
      </c>
    </row>
    <row r="24" spans="1:19" s="7" customFormat="1" ht="12.95" customHeight="1" x14ac:dyDescent="0.2">
      <c r="A24" s="4" t="s">
        <v>47</v>
      </c>
      <c r="B24" s="5" t="s">
        <v>46</v>
      </c>
      <c r="C24" s="4">
        <v>55615.877</v>
      </c>
      <c r="D24" s="4">
        <v>5.0000000000000001E-4</v>
      </c>
      <c r="E24" s="7">
        <f t="shared" si="0"/>
        <v>2313.5066937352699</v>
      </c>
      <c r="F24" s="7">
        <f t="shared" si="1"/>
        <v>2313.5</v>
      </c>
      <c r="G24" s="7">
        <f t="shared" si="2"/>
        <v>2.7960000006714836E-3</v>
      </c>
      <c r="I24" s="7">
        <f>+G24</f>
        <v>2.7960000006714836E-3</v>
      </c>
      <c r="O24" s="7">
        <f t="shared" ca="1" si="3"/>
        <v>2.3684921224458896E-3</v>
      </c>
      <c r="Q24" s="34">
        <f t="shared" si="4"/>
        <v>40597.377</v>
      </c>
      <c r="S24" s="7">
        <f t="shared" ca="1" si="5"/>
        <v>1.8276298594494927E-7</v>
      </c>
    </row>
    <row r="25" spans="1:19" s="7" customFormat="1" ht="12.95" customHeight="1" x14ac:dyDescent="0.2">
      <c r="A25" s="4" t="s">
        <v>48</v>
      </c>
      <c r="B25" s="5" t="s">
        <v>44</v>
      </c>
      <c r="C25" s="4">
        <v>56054.674599999998</v>
      </c>
      <c r="D25" s="4">
        <v>2.0000000000000001E-4</v>
      </c>
      <c r="E25" s="7">
        <f t="shared" si="0"/>
        <v>3364.0056116292762</v>
      </c>
      <c r="F25" s="7">
        <f t="shared" si="1"/>
        <v>3364</v>
      </c>
      <c r="G25" s="7">
        <f t="shared" si="2"/>
        <v>2.3439999931724742E-3</v>
      </c>
      <c r="I25" s="7">
        <f>+G25</f>
        <v>2.3439999931724742E-3</v>
      </c>
      <c r="O25" s="7">
        <f t="shared" ca="1" si="3"/>
        <v>3.3479817112997087E-3</v>
      </c>
      <c r="Q25" s="34">
        <f t="shared" si="4"/>
        <v>41036.174599999998</v>
      </c>
      <c r="S25" s="7">
        <f t="shared" ca="1" si="5"/>
        <v>1.0079792903337136E-6</v>
      </c>
    </row>
    <row r="26" spans="1:19" s="7" customFormat="1" ht="12.95" customHeight="1" x14ac:dyDescent="0.2">
      <c r="A26" s="4" t="s">
        <v>48</v>
      </c>
      <c r="B26" s="5" t="s">
        <v>46</v>
      </c>
      <c r="C26" s="4">
        <v>55983.875</v>
      </c>
      <c r="D26" s="4">
        <v>4.0000000000000002E-4</v>
      </c>
      <c r="E26" s="7">
        <f t="shared" si="0"/>
        <v>3194.5085515101523</v>
      </c>
      <c r="F26" s="7">
        <f t="shared" si="1"/>
        <v>3194.5</v>
      </c>
      <c r="G26" s="7">
        <f t="shared" si="2"/>
        <v>3.5719999941647984E-3</v>
      </c>
      <c r="I26" s="7">
        <f>+G26</f>
        <v>3.5719999941647984E-3</v>
      </c>
      <c r="O26" s="7">
        <f t="shared" ca="1" si="3"/>
        <v>3.1899393645022575E-3</v>
      </c>
      <c r="Q26" s="34">
        <f t="shared" si="4"/>
        <v>40965.375</v>
      </c>
      <c r="S26" s="7">
        <f t="shared" ca="1" si="5"/>
        <v>1.4597032473813721E-7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2024-03-09T06:44:47Z</dcterms:modified>
</cp:coreProperties>
</file>