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64108A4-0A31-468F-BAE3-3050506FD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30" i="1"/>
  <c r="F30" i="1"/>
  <c r="G30" i="1"/>
  <c r="K30" i="1"/>
  <c r="E31" i="1"/>
  <c r="F31" i="1"/>
  <c r="G31" i="1"/>
  <c r="K31" i="1"/>
  <c r="Q30" i="1"/>
  <c r="Q31" i="1"/>
  <c r="E28" i="1"/>
  <c r="F28" i="1"/>
  <c r="G28" i="1"/>
  <c r="K28" i="1"/>
  <c r="E29" i="1"/>
  <c r="F29" i="1"/>
  <c r="G29" i="1"/>
  <c r="K29" i="1"/>
  <c r="D9" i="1"/>
  <c r="C9" i="1"/>
  <c r="C21" i="1"/>
  <c r="E21" i="1"/>
  <c r="F21" i="1"/>
  <c r="E22" i="1"/>
  <c r="F22" i="1"/>
  <c r="G22" i="1"/>
  <c r="I22" i="1"/>
  <c r="E23" i="1"/>
  <c r="F23" i="1"/>
  <c r="G23" i="1"/>
  <c r="I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9" i="1"/>
  <c r="Q27" i="1"/>
  <c r="Q26" i="1"/>
  <c r="Q24" i="1"/>
  <c r="Q25" i="1"/>
  <c r="Q23" i="1"/>
  <c r="Q22" i="1"/>
  <c r="F16" i="1"/>
  <c r="F17" i="1" s="1"/>
  <c r="Q21" i="1"/>
  <c r="C17" i="1"/>
  <c r="G21" i="1"/>
  <c r="I21" i="1"/>
  <c r="C12" i="1"/>
  <c r="C11" i="1"/>
  <c r="O34" i="1" l="1"/>
  <c r="O33" i="1"/>
  <c r="O32" i="1"/>
  <c r="O30" i="1"/>
  <c r="O21" i="1"/>
  <c r="O25" i="1"/>
  <c r="O24" i="1"/>
  <c r="O26" i="1"/>
  <c r="O23" i="1"/>
  <c r="O22" i="1"/>
  <c r="O28" i="1"/>
  <c r="C15" i="1"/>
  <c r="O27" i="1"/>
  <c r="O29" i="1"/>
  <c r="O3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<sst xmlns="http://schemas.openxmlformats.org/spreadsheetml/2006/main" count="72" uniqueCount="54">
  <si>
    <t>OEJV 0198</t>
  </si>
  <si>
    <t>II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</si>
  <si>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</si>
  <si>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</si>
  <si>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</si>
  <si>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</si>
  <si>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</si>
  <si>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</si>
  <si>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</si>
  <si>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</si>
  <si>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</si>
  <si>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</si>
  <si>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</si>
  <si>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</si>
  <si>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</si>
  <si>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</si>
  <si>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</si>
  <si>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</si>
  <si>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</si>
  <si>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</si>
  <si>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</si>
  <si>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</si>
  <si>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</si>
  <si>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</si>
  <si>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</si>
  <si>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</si>
  <si>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</si>
  <si>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</si>
  <si>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</si>
  <si>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</si>
  <si>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</si>
  <si>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</si>
  <si>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</si>
  <si>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</si>
  <si>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</si>
  <si>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</si>
  <si>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</si>
  <si>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</si>
  <si>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</si>
  <si>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</si>
  <si>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</si>
  <si>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</si>
  <si>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</si>
  <si>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</si>
  <si>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MR Aps / GSC 9287-1460</t>
  </si>
  <si>
    <t>EB</t>
  </si>
  <si>
    <t>VSX</t>
  </si>
  <si>
    <t>IBVS 5713</t>
  </si>
  <si>
    <t>I</t>
  </si>
  <si>
    <t>OEJV 0155</t>
  </si>
  <si>
    <t>0,0070</t>
  </si>
  <si>
    <t>OEJV 0177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</si>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</sst>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Aps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5-4A31-B41D-7E51A60B62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-6.2159999943105504E-3</c:v>
                </c:pt>
                <c:pt idx="2">
                  <c:v>-3.7599999996018596E-3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5-4A31-B41D-7E51A60B62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5-4A31-B41D-7E51A60B62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-3.1199998920783401E-3</c:v>
                </c:pt>
                <c:pt idx="4">
                  <c:v>-2.807999961078167E-3</c:v>
                </c:pt>
                <c:pt idx="5">
                  <c:v>-5.6599998933961615E-3</c:v>
                </c:pt>
                <c:pt idx="6">
                  <c:v>-4.5959998169564642E-3</c:v>
                </c:pt>
                <c:pt idx="7">
                  <c:v>-4.6239999937824905E-3</c:v>
                </c:pt>
                <c:pt idx="8">
                  <c:v>-3.5119999956805259E-3</c:v>
                </c:pt>
                <c:pt idx="9">
                  <c:v>-1.8239999917568639E-3</c:v>
                </c:pt>
                <c:pt idx="10">
                  <c:v>-3.9559999931952916E-3</c:v>
                </c:pt>
                <c:pt idx="11">
                  <c:v>-3.0119999937596731E-3</c:v>
                </c:pt>
                <c:pt idx="12">
                  <c:v>-2.8620000011869706E-3</c:v>
                </c:pt>
                <c:pt idx="13">
                  <c:v>-7.6340000014170073E-3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5-4A31-B41D-7E51A60B62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5-4A31-B41D-7E51A60B62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5-4A31-B41D-7E51A60B62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5-4A31-B41D-7E51A60B62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-3.083381739903994E-3</c:v>
                </c:pt>
                <c:pt idx="1">
                  <c:v>-3.1165627126321978E-3</c:v>
                </c:pt>
                <c:pt idx="2">
                  <c:v>-3.6466866257548981E-3</c:v>
                </c:pt>
                <c:pt idx="3">
                  <c:v>-3.8386346947349151E-3</c:v>
                </c:pt>
                <c:pt idx="4">
                  <c:v>-3.8402744521081112E-3</c:v>
                </c:pt>
                <c:pt idx="5">
                  <c:v>-3.8432163697482572E-3</c:v>
                </c:pt>
                <c:pt idx="6">
                  <c:v>-3.8503541371374636E-3</c:v>
                </c:pt>
                <c:pt idx="7">
                  <c:v>-3.9650889251031576E-3</c:v>
                </c:pt>
                <c:pt idx="8">
                  <c:v>-3.9787857219851482E-3</c:v>
                </c:pt>
                <c:pt idx="9">
                  <c:v>-4.0434596819103252E-3</c:v>
                </c:pt>
                <c:pt idx="10">
                  <c:v>-4.0435079100683601E-3</c:v>
                </c:pt>
                <c:pt idx="11">
                  <c:v>-4.1056257776176724E-3</c:v>
                </c:pt>
                <c:pt idx="12">
                  <c:v>-4.1063491999882001E-3</c:v>
                </c:pt>
                <c:pt idx="13">
                  <c:v>-4.122071579507669E-3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5-4A31-B41D-7E51A60B62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5-4A31-B41D-7E51A60B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04808"/>
        <c:axId val="1"/>
      </c:scatterChart>
      <c:valAx>
        <c:axId val="445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33220-40D2-BE82-C938-3E202F122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29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53025.84</v>
      </c>
      <c r="D7" s="29" t="s">
        <v>46</v>
      </c>
    </row>
    <row r="8" spans="1:6" x14ac:dyDescent="0.2">
      <c r="A8" t="s">
        <v>9</v>
      </c>
      <c r="C8" s="8">
        <v>0.527864</v>
      </c>
      <c r="D8" s="29" t="s">
        <v>46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-3.083381739903994E-3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-9.6456316070360269E-8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58709.875429976652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0.52786390354368395</v>
      </c>
      <c r="E16" s="14" t="s">
        <v>36</v>
      </c>
      <c r="F16" s="15">
        <f ca="1">NOW()+15018.5+$C$5/24</f>
        <v>59970.75366736111</v>
      </c>
    </row>
    <row r="17" spans="1:21" ht="13.5" thickBot="1" x14ac:dyDescent="0.25">
      <c r="A17" s="14" t="s">
        <v>33</v>
      </c>
      <c r="B17" s="10"/>
      <c r="C17" s="10">
        <f>COUNT(C21:C2191)</f>
        <v>14</v>
      </c>
      <c r="E17" s="14" t="s">
        <v>41</v>
      </c>
      <c r="F17" s="15">
        <f ca="1">ROUND(2*(F16-$C$7)/$C$8,0)/2+F15</f>
        <v>13157.5</v>
      </c>
    </row>
    <row r="18" spans="1:21" ht="14.25" thickTop="1" thickBot="1" x14ac:dyDescent="0.25">
      <c r="A18" s="16" t="s">
        <v>11</v>
      </c>
      <c r="B18" s="10"/>
      <c r="C18" s="19">
        <f ca="1">+C15</f>
        <v>58709.875429976652</v>
      </c>
      <c r="D18" s="20">
        <f ca="1">+C16</f>
        <v>0.52786390354368395</v>
      </c>
      <c r="E18" s="14" t="s">
        <v>42</v>
      </c>
      <c r="F18" s="23">
        <f ca="1">ROUND(2*(F16-$C$15)/$C$16,0)/2+F15</f>
        <v>2389.5</v>
      </c>
    </row>
    <row r="19" spans="1:21" ht="13.5" thickTop="1" x14ac:dyDescent="0.2">
      <c r="E19" s="14" t="s">
        <v>37</v>
      </c>
      <c r="F19" s="18">
        <f ca="1">+$C$15+$C$16*F18-15018.5-$C$5/24</f>
        <v>44953.102060827623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3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8" t="s">
        <v>46</v>
      </c>
      <c r="C21" s="8">
        <f>C7</f>
        <v>53025.84</v>
      </c>
      <c r="D21" s="8" t="s">
        <v>19</v>
      </c>
      <c r="E21">
        <f t="shared" ref="E21:E26" si="0">+(C21-C$7)/C$8</f>
        <v>0</v>
      </c>
      <c r="F21">
        <f t="shared" ref="F21:F31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-3.083381739903994E-3</v>
      </c>
      <c r="Q21" s="2">
        <f t="shared" ref="Q21:Q26" si="4">+C21-15018.5</f>
        <v>38007.339999999997</v>
      </c>
    </row>
    <row r="22" spans="1:21" x14ac:dyDescent="0.2">
      <c r="A22" s="30" t="s">
        <v>47</v>
      </c>
      <c r="B22" s="31" t="s">
        <v>48</v>
      </c>
      <c r="C22" s="30">
        <v>53207.419000000002</v>
      </c>
      <c r="D22" s="30">
        <v>4.0000000000000001E-3</v>
      </c>
      <c r="E22">
        <f t="shared" si="0"/>
        <v>343.98822423958666</v>
      </c>
      <c r="F22">
        <f t="shared" si="1"/>
        <v>344</v>
      </c>
      <c r="G22">
        <f t="shared" si="2"/>
        <v>-6.2159999943105504E-3</v>
      </c>
      <c r="I22">
        <f>+G22</f>
        <v>-6.2159999943105504E-3</v>
      </c>
      <c r="O22">
        <f t="shared" ca="1" si="3"/>
        <v>-3.1165627126321978E-3</v>
      </c>
      <c r="Q22" s="2">
        <f t="shared" si="4"/>
        <v>38188.919000000002</v>
      </c>
    </row>
    <row r="23" spans="1:21" x14ac:dyDescent="0.2">
      <c r="A23" s="32" t="s">
        <v>49</v>
      </c>
      <c r="B23" s="33" t="s">
        <v>48</v>
      </c>
      <c r="C23" s="34">
        <v>56108.561999999998</v>
      </c>
      <c r="D23" s="32" t="s">
        <v>50</v>
      </c>
      <c r="E23">
        <f t="shared" si="0"/>
        <v>5839.992876953158</v>
      </c>
      <c r="F23">
        <f t="shared" si="1"/>
        <v>5840</v>
      </c>
      <c r="G23">
        <f t="shared" si="2"/>
        <v>-3.7599999996018596E-3</v>
      </c>
      <c r="I23">
        <f>+G23</f>
        <v>-3.7599999996018596E-3</v>
      </c>
      <c r="O23">
        <f t="shared" ca="1" si="3"/>
        <v>-3.6466866257548981E-3</v>
      </c>
      <c r="Q23" s="2">
        <f t="shared" si="4"/>
        <v>41090.061999999998</v>
      </c>
    </row>
    <row r="24" spans="1:21" x14ac:dyDescent="0.2">
      <c r="A24" s="34" t="s">
        <v>51</v>
      </c>
      <c r="B24" s="33"/>
      <c r="C24" s="34">
        <v>57159.012000000104</v>
      </c>
      <c r="D24" s="34">
        <v>2E-3</v>
      </c>
      <c r="E24">
        <f t="shared" si="0"/>
        <v>7829.9940893868643</v>
      </c>
      <c r="F24">
        <f t="shared" si="1"/>
        <v>7830</v>
      </c>
      <c r="G24">
        <f t="shared" si="2"/>
        <v>-3.1199998920783401E-3</v>
      </c>
      <c r="K24">
        <f t="shared" ref="K24:K29" si="5">+G24</f>
        <v>-3.1199998920783401E-3</v>
      </c>
      <c r="O24">
        <f t="shared" ca="1" si="3"/>
        <v>-3.8386346947349151E-3</v>
      </c>
      <c r="Q24" s="2">
        <f t="shared" si="4"/>
        <v>42140.512000000104</v>
      </c>
    </row>
    <row r="25" spans="1:21" x14ac:dyDescent="0.2">
      <c r="A25" s="34" t="s">
        <v>51</v>
      </c>
      <c r="B25" s="33"/>
      <c r="C25" s="34">
        <v>57167.986000000034</v>
      </c>
      <c r="D25" s="34">
        <v>1E-3</v>
      </c>
      <c r="E25">
        <f t="shared" si="0"/>
        <v>7846.9946804480642</v>
      </c>
      <c r="F25">
        <f t="shared" si="1"/>
        <v>7847</v>
      </c>
      <c r="G25">
        <f t="shared" si="2"/>
        <v>-2.807999961078167E-3</v>
      </c>
      <c r="K25">
        <f t="shared" si="5"/>
        <v>-2.807999961078167E-3</v>
      </c>
      <c r="O25">
        <f t="shared" ca="1" si="3"/>
        <v>-3.8402744521081112E-3</v>
      </c>
      <c r="Q25" s="2">
        <f t="shared" si="4"/>
        <v>42149.486000000034</v>
      </c>
    </row>
    <row r="26" spans="1:21" x14ac:dyDescent="0.2">
      <c r="A26" s="34" t="s">
        <v>51</v>
      </c>
      <c r="B26" s="33"/>
      <c r="C26" s="34">
        <v>57184.083000000101</v>
      </c>
      <c r="D26" s="34">
        <v>5.0000000000000001E-3</v>
      </c>
      <c r="E26">
        <f t="shared" si="0"/>
        <v>7877.4892775413819</v>
      </c>
      <c r="F26">
        <f t="shared" si="1"/>
        <v>7877.5</v>
      </c>
      <c r="G26">
        <f t="shared" si="2"/>
        <v>-5.6599998933961615E-3</v>
      </c>
      <c r="K26">
        <f t="shared" si="5"/>
        <v>-5.6599998933961615E-3</v>
      </c>
      <c r="O26">
        <f t="shared" ca="1" si="3"/>
        <v>-3.8432163697482572E-3</v>
      </c>
      <c r="Q26" s="2">
        <f t="shared" si="4"/>
        <v>42165.583000000101</v>
      </c>
    </row>
    <row r="27" spans="1:21" x14ac:dyDescent="0.2">
      <c r="A27" s="34" t="s">
        <v>51</v>
      </c>
      <c r="B27" s="33"/>
      <c r="C27" s="34">
        <v>57223.146000000183</v>
      </c>
      <c r="D27" s="34">
        <v>5.9999999999999995E-4</v>
      </c>
      <c r="E27">
        <f>+(C27-C$7)/C$8</f>
        <v>7951.4912932122406</v>
      </c>
      <c r="F27">
        <f t="shared" si="1"/>
        <v>7951.5</v>
      </c>
      <c r="G27">
        <f>+C27-(C$7+F27*C$8)</f>
        <v>-4.5959998169564642E-3</v>
      </c>
      <c r="K27">
        <f t="shared" si="5"/>
        <v>-4.5959998169564642E-3</v>
      </c>
      <c r="O27">
        <f ca="1">+C$11+C$12*$F27</f>
        <v>-3.8503541371374636E-3</v>
      </c>
      <c r="Q27" s="2">
        <f>+C27-15018.5</f>
        <v>42204.646000000183</v>
      </c>
    </row>
    <row r="28" spans="1:21" x14ac:dyDescent="0.2">
      <c r="A28" s="37" t="s">
        <v>2</v>
      </c>
      <c r="B28" s="38" t="s">
        <v>48</v>
      </c>
      <c r="C28" s="39">
        <v>57851.040200000003</v>
      </c>
      <c r="D28" s="39">
        <v>2.9999999999999997E-4</v>
      </c>
      <c r="E28">
        <f>+(C28-C$7)/C$8</f>
        <v>9140.9912401679339</v>
      </c>
      <c r="F28">
        <f t="shared" si="1"/>
        <v>9141</v>
      </c>
      <c r="G28">
        <f>+C28-(C$7+F28*C$8)</f>
        <v>-4.6239999937824905E-3</v>
      </c>
      <c r="K28">
        <f t="shared" si="5"/>
        <v>-4.6239999937824905E-3</v>
      </c>
      <c r="O28">
        <f ca="1">+C$11+C$12*$F28</f>
        <v>-3.9650889251031576E-3</v>
      </c>
      <c r="Q28" s="2">
        <f>+C28-15018.5</f>
        <v>42832.540200000003</v>
      </c>
    </row>
    <row r="29" spans="1:21" x14ac:dyDescent="0.2">
      <c r="A29" s="37" t="s">
        <v>2</v>
      </c>
      <c r="B29" s="38" t="s">
        <v>48</v>
      </c>
      <c r="C29" s="39">
        <v>57925.998</v>
      </c>
      <c r="D29" s="39">
        <v>4.0000000000000001E-3</v>
      </c>
      <c r="E29">
        <f>+(C29-C$7)/C$8</f>
        <v>9282.9933467711435</v>
      </c>
      <c r="F29">
        <f t="shared" si="1"/>
        <v>9283</v>
      </c>
      <c r="G29">
        <f>+C29-(C$7+F29*C$8)</f>
        <v>-3.5119999956805259E-3</v>
      </c>
      <c r="K29">
        <f t="shared" si="5"/>
        <v>-3.5119999956805259E-3</v>
      </c>
      <c r="O29">
        <f ca="1">+C$11+C$12*$F29</f>
        <v>-3.9787857219851482E-3</v>
      </c>
      <c r="Q29" s="2">
        <f>+C29-15018.5</f>
        <v>42907.498</v>
      </c>
    </row>
    <row r="30" spans="1:21" x14ac:dyDescent="0.2">
      <c r="A30" s="36" t="s">
        <v>0</v>
      </c>
      <c r="B30" s="35" t="s">
        <v>1</v>
      </c>
      <c r="C30" s="36">
        <v>58279.932500000003</v>
      </c>
      <c r="D30" s="36">
        <v>4.0000000000000001E-3</v>
      </c>
      <c r="E30">
        <f>+(C30-C$7)/C$8</f>
        <v>9953.4965445645212</v>
      </c>
      <c r="F30">
        <f t="shared" si="1"/>
        <v>9953.5</v>
      </c>
      <c r="G30">
        <f>+C30-(C$7+F30*C$8)</f>
        <v>-1.8239999917568639E-3</v>
      </c>
      <c r="K30">
        <f>+G30</f>
        <v>-1.8239999917568639E-3</v>
      </c>
      <c r="O30">
        <f ca="1">+C$11+C$12*$F30</f>
        <v>-4.0434596819103252E-3</v>
      </c>
      <c r="Q30" s="2">
        <f>+C30-15018.5</f>
        <v>43261.432500000003</v>
      </c>
    </row>
    <row r="31" spans="1:21" x14ac:dyDescent="0.2">
      <c r="A31" s="36" t="s">
        <v>0</v>
      </c>
      <c r="B31" s="35" t="s">
        <v>48</v>
      </c>
      <c r="C31" s="36">
        <v>58280.194300000003</v>
      </c>
      <c r="D31" s="36">
        <v>1.4E-3</v>
      </c>
      <c r="E31">
        <f>+(C31-C$7)/C$8</f>
        <v>9953.9925056454049</v>
      </c>
      <c r="F31">
        <f t="shared" si="1"/>
        <v>9954</v>
      </c>
      <c r="G31">
        <f>+C31-(C$7+F31*C$8)</f>
        <v>-3.9559999931952916E-3</v>
      </c>
      <c r="K31">
        <f>+G31</f>
        <v>-3.9559999931952916E-3</v>
      </c>
      <c r="O31">
        <f ca="1">+C$11+C$12*$F31</f>
        <v>-4.0435079100683601E-3</v>
      </c>
      <c r="Q31" s="2">
        <f>+C31-15018.5</f>
        <v>43261.694300000003</v>
      </c>
    </row>
    <row r="32" spans="1:21" ht="15" customHeight="1" x14ac:dyDescent="0.2">
      <c r="A32" s="40" t="s">
        <v>53</v>
      </c>
      <c r="B32" s="41" t="s">
        <v>48</v>
      </c>
      <c r="C32" s="42">
        <v>58620.139660000001</v>
      </c>
      <c r="D32" s="40">
        <v>1.06E-3</v>
      </c>
      <c r="E32">
        <f t="shared" ref="E32:E34" si="6">+(C32-C$7)/C$8</f>
        <v>10597.994293984822</v>
      </c>
      <c r="F32">
        <f t="shared" ref="F32:F34" si="7">ROUND(2*E32,0)/2</f>
        <v>10598</v>
      </c>
      <c r="G32">
        <f t="shared" ref="G32:G34" si="8">+C32-(C$7+F32*C$8)</f>
        <v>-3.0119999937596731E-3</v>
      </c>
      <c r="K32">
        <f t="shared" ref="K32:K34" si="9">+G32</f>
        <v>-3.0119999937596731E-3</v>
      </c>
      <c r="O32">
        <f t="shared" ref="O32:O34" ca="1" si="10">+C$11+C$12*$F32</f>
        <v>-4.1056257776176724E-3</v>
      </c>
      <c r="Q32" s="2">
        <f t="shared" ref="Q32:Q34" si="11">+C32-15018.5</f>
        <v>43601.639660000001</v>
      </c>
    </row>
    <row r="33" spans="1:17" ht="15" customHeight="1" x14ac:dyDescent="0.2">
      <c r="A33" s="40" t="s">
        <v>53</v>
      </c>
      <c r="B33" s="41" t="s">
        <v>1</v>
      </c>
      <c r="C33" s="42">
        <v>58624.098789999996</v>
      </c>
      <c r="D33" s="40">
        <v>2.6099999999999999E-3</v>
      </c>
      <c r="E33">
        <f t="shared" si="6"/>
        <v>10605.494578148917</v>
      </c>
      <c r="F33">
        <f t="shared" si="7"/>
        <v>10605.5</v>
      </c>
      <c r="G33">
        <f t="shared" si="8"/>
        <v>-2.8620000011869706E-3</v>
      </c>
      <c r="K33">
        <f t="shared" si="9"/>
        <v>-2.8620000011869706E-3</v>
      </c>
      <c r="O33">
        <f t="shared" ca="1" si="10"/>
        <v>-4.1063491999882001E-3</v>
      </c>
      <c r="Q33" s="2">
        <f t="shared" si="11"/>
        <v>43605.598789999996</v>
      </c>
    </row>
    <row r="34" spans="1:17" ht="15" customHeight="1" x14ac:dyDescent="0.2">
      <c r="A34" s="40" t="s">
        <v>53</v>
      </c>
      <c r="B34" s="41" t="s">
        <v>1</v>
      </c>
      <c r="C34" s="42">
        <v>58710.135849999999</v>
      </c>
      <c r="D34" s="40">
        <v>4.0000000000000003E-5</v>
      </c>
      <c r="E34">
        <f t="shared" si="6"/>
        <v>10768.485537941595</v>
      </c>
      <c r="F34">
        <f t="shared" si="7"/>
        <v>10768.5</v>
      </c>
      <c r="G34">
        <f t="shared" si="8"/>
        <v>-7.6340000014170073E-3</v>
      </c>
      <c r="K34">
        <f t="shared" si="9"/>
        <v>-7.6340000014170073E-3</v>
      </c>
      <c r="O34">
        <f t="shared" ca="1" si="10"/>
        <v>-4.122071579507669E-3</v>
      </c>
      <c r="Q34" s="2">
        <f t="shared" si="11"/>
        <v>43691.635849999999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41" r:id="rId1" display="http://vsolj.cetus-net.org/bulletin.html" xr:uid="{00000000-0004-0000-0000-000000000000}"/>
    <hyperlink ref="H64834" r:id="rId2" display="https://www.aavso.org/ejaavso" xr:uid="{00000000-0004-0000-0000-000001000000}"/>
    <hyperlink ref="AP1692" r:id="rId3" display="http://cdsbib.u-strasbg.fr/cgi-bin/cdsbib?1990RMxAA..21..381G" xr:uid="{00000000-0004-0000-0000-000002000000}"/>
    <hyperlink ref="AP1689" r:id="rId4" display="http://cdsbib.u-strasbg.fr/cgi-bin/cdsbib?1990RMxAA..21..381G" xr:uid="{00000000-0004-0000-0000-000003000000}"/>
    <hyperlink ref="AP1691" r:id="rId5" display="http://cdsbib.u-strasbg.fr/cgi-bin/cdsbib?1990RMxAA..21..381G" xr:uid="{00000000-0004-0000-0000-000004000000}"/>
    <hyperlink ref="AP1667" r:id="rId6" display="http://cdsbib.u-strasbg.fr/cgi-bin/cdsbib?1990RMxAA..21..381G" xr:uid="{00000000-0004-0000-0000-000005000000}"/>
    <hyperlink ref="I64841" r:id="rId7" display="http://vsolj.cetus-net.org/bulletin.html" xr:uid="{00000000-0004-0000-0000-000006000000}"/>
    <hyperlink ref="AQ1828" r:id="rId8" display="http://cdsbib.u-strasbg.fr/cgi-bin/cdsbib?1990RMxAA..21..381G" xr:uid="{00000000-0004-0000-0000-000007000000}"/>
    <hyperlink ref="AQ3472" r:id="rId9" display="http://cdsbib.u-strasbg.fr/cgi-bin/cdsbib?1990RMxAA..21..381G" xr:uid="{00000000-0004-0000-0000-000008000000}"/>
    <hyperlink ref="AQ1829" r:id="rId10" display="http://cdsbib.u-strasbg.fr/cgi-bin/cdsbib?1990RMxAA..21..381G" xr:uid="{00000000-0004-0000-0000-000009000000}"/>
    <hyperlink ref="H64838" r:id="rId11" display="https://www.aavso.org/ejaavso" xr:uid="{00000000-0004-0000-0000-00000A000000}"/>
    <hyperlink ref="H2679" r:id="rId12" display="http://vsolj.cetus-net.org/bulletin.html" xr:uid="{00000000-0004-0000-0000-00000B000000}"/>
    <hyperlink ref="AP5917" r:id="rId13" display="http://cdsbib.u-strasbg.fr/cgi-bin/cdsbib?1990RMxAA..21..381G" xr:uid="{00000000-0004-0000-0000-00000C000000}"/>
    <hyperlink ref="AP5920" r:id="rId14" display="http://cdsbib.u-strasbg.fr/cgi-bin/cdsbib?1990RMxAA..21..381G" xr:uid="{00000000-0004-0000-0000-00000D000000}"/>
    <hyperlink ref="AP5918" r:id="rId15" display="http://cdsbib.u-strasbg.fr/cgi-bin/cdsbib?1990RMxAA..21..381G" xr:uid="{00000000-0004-0000-0000-00000E000000}"/>
    <hyperlink ref="AP5896" r:id="rId16" display="http://cdsbib.u-strasbg.fr/cgi-bin/cdsbib?1990RMxAA..21..381G" xr:uid="{00000000-0004-0000-0000-00000F000000}"/>
    <hyperlink ref="I2679" r:id="rId17" display="http://vsolj.cetus-net.org/bulletin.html" xr:uid="{00000000-0004-0000-0000-000010000000}"/>
    <hyperlink ref="AQ6030" r:id="rId18" display="http://cdsbib.u-strasbg.fr/cgi-bin/cdsbib?1990RMxAA..21..381G" xr:uid="{00000000-0004-0000-0000-000011000000}"/>
    <hyperlink ref="AQ582" r:id="rId19" display="http://cdsbib.u-strasbg.fr/cgi-bin/cdsbib?1990RMxAA..21..381G" xr:uid="{00000000-0004-0000-0000-000012000000}"/>
    <hyperlink ref="AQ6031" r:id="rId20" display="http://cdsbib.u-strasbg.fr/cgi-bin/cdsbib?1990RMxAA..21..381G" xr:uid="{00000000-0004-0000-0000-000013000000}"/>
    <hyperlink ref="H64889" r:id="rId21" display="http://vsolj.cetus-net.org/bulletin.html" xr:uid="{00000000-0004-0000-0000-000014000000}"/>
    <hyperlink ref="H64882" r:id="rId22" display="https://www.aavso.org/ejaavso" xr:uid="{00000000-0004-0000-0000-000015000000}"/>
    <hyperlink ref="I64889" r:id="rId23" display="http://vsolj.cetus-net.org/bulletin.html" xr:uid="{00000000-0004-0000-0000-000016000000}"/>
    <hyperlink ref="AQ58539" r:id="rId24" display="http://cdsbib.u-strasbg.fr/cgi-bin/cdsbib?1990RMxAA..21..381G" xr:uid="{00000000-0004-0000-0000-000017000000}"/>
    <hyperlink ref="H64886" r:id="rId25" display="https://www.aavso.org/ejaavso" xr:uid="{00000000-0004-0000-0000-000018000000}"/>
    <hyperlink ref="AP5903" r:id="rId26" display="http://cdsbib.u-strasbg.fr/cgi-bin/cdsbib?1990RMxAA..21..381G" xr:uid="{00000000-0004-0000-0000-000019000000}"/>
    <hyperlink ref="AP5906" r:id="rId27" display="http://cdsbib.u-strasbg.fr/cgi-bin/cdsbib?1990RMxAA..21..381G" xr:uid="{00000000-0004-0000-0000-00001A000000}"/>
    <hyperlink ref="AP5904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Q6117" r:id="rId30" display="http://cdsbib.u-strasbg.fr/cgi-bin/cdsbib?1990RMxAA..21..381G" xr:uid="{00000000-0004-0000-0000-00001D000000}"/>
    <hyperlink ref="AQ6121" r:id="rId31" display="http://cdsbib.u-strasbg.fr/cgi-bin/cdsbib?1990RMxAA..21..381G" xr:uid="{00000000-0004-0000-0000-00001E000000}"/>
    <hyperlink ref="AQ626" r:id="rId32" display="http://cdsbib.u-strasbg.fr/cgi-bin/cdsbib?1990RMxAA..21..381G" xr:uid="{00000000-0004-0000-0000-00001F000000}"/>
    <hyperlink ref="I4763" r:id="rId33" display="http://vsolj.cetus-net.org/bulletin.html" xr:uid="{00000000-0004-0000-0000-000020000000}"/>
    <hyperlink ref="H4763" r:id="rId34" display="http://vsolj.cetus-net.org/bulletin.html" xr:uid="{00000000-0004-0000-0000-000021000000}"/>
    <hyperlink ref="AQ2189" r:id="rId35" display="http://cdsbib.u-strasbg.fr/cgi-bin/cdsbib?1990RMxAA..21..381G" xr:uid="{00000000-0004-0000-0000-000022000000}"/>
    <hyperlink ref="AQ2188" r:id="rId36" display="http://cdsbib.u-strasbg.fr/cgi-bin/cdsbib?1990RMxAA..21..381G" xr:uid="{00000000-0004-0000-0000-000023000000}"/>
    <hyperlink ref="AP1943" r:id="rId37" display="http://cdsbib.u-strasbg.fr/cgi-bin/cdsbib?1990RMxAA..21..381G" xr:uid="{00000000-0004-0000-0000-000024000000}"/>
    <hyperlink ref="AP1969" r:id="rId38" display="http://cdsbib.u-strasbg.fr/cgi-bin/cdsbib?1990RMxAA..21..381G" xr:uid="{00000000-0004-0000-0000-000025000000}"/>
    <hyperlink ref="AP1970" r:id="rId39" display="http://cdsbib.u-strasbg.fr/cgi-bin/cdsbib?1990RMxAA..21..381G" xr:uid="{00000000-0004-0000-0000-000026000000}"/>
    <hyperlink ref="AP1966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2023-01-26T05:05:16Z</dcterms:modified>
</cp:coreProperties>
</file>