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C51A938-C12A-4AB6-8708-53BC9B8C6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/>
  <c r="G30" i="1" s="1"/>
  <c r="K30" i="1" s="1"/>
  <c r="Q30" i="1"/>
  <c r="D9" i="1"/>
  <c r="C9" i="1"/>
  <c r="F16" i="1"/>
  <c r="F17" i="1" s="1"/>
  <c r="Q28" i="1"/>
  <c r="Q24" i="1"/>
  <c r="Q25" i="1"/>
  <c r="Q26" i="1"/>
  <c r="Q27" i="1"/>
  <c r="Q22" i="1"/>
  <c r="Q23" i="1"/>
  <c r="C7" i="1"/>
  <c r="E28" i="1"/>
  <c r="F28" i="1"/>
  <c r="C8" i="1"/>
  <c r="E24" i="1"/>
  <c r="F24" i="1"/>
  <c r="C17" i="1"/>
  <c r="Q21" i="1"/>
  <c r="E26" i="1"/>
  <c r="F26" i="1"/>
  <c r="G26" i="1"/>
  <c r="K26" i="1"/>
  <c r="E22" i="1"/>
  <c r="F22" i="1"/>
  <c r="G23" i="1"/>
  <c r="K23" i="1"/>
  <c r="E21" i="1"/>
  <c r="F21" i="1"/>
  <c r="G21" i="1"/>
  <c r="I21" i="1"/>
  <c r="E25" i="1"/>
  <c r="F25" i="1"/>
  <c r="G25" i="1"/>
  <c r="K25" i="1"/>
  <c r="G28" i="1"/>
  <c r="K28" i="1"/>
  <c r="E23" i="1"/>
  <c r="F23" i="1"/>
  <c r="G22" i="1"/>
  <c r="E27" i="1"/>
  <c r="F27" i="1"/>
  <c r="G27" i="1"/>
  <c r="K27" i="1"/>
  <c r="G24" i="1"/>
  <c r="K24" i="1"/>
  <c r="K22" i="1"/>
  <c r="C11" i="1"/>
  <c r="C12" i="1"/>
  <c r="O30" i="1" l="1"/>
  <c r="O29" i="1"/>
  <c r="O25" i="1"/>
  <c r="C15" i="1"/>
  <c r="O22" i="1"/>
  <c r="O26" i="1"/>
  <c r="O24" i="1"/>
  <c r="O21" i="1"/>
  <c r="O23" i="1"/>
  <c r="O28" i="1"/>
  <c r="O2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<sst xmlns="http://schemas.openxmlformats.org/spreadsheetml/2006/main" count="60" uniqueCount="49">
  <si>
    <t>OEJV 0198</t>
  </si>
  <si>
    <t>Add cycle</t>
  </si>
  <si>
    <t>Old Cycle</t>
  </si>
  <si>
    <t>OEJV 0182</t>
  </si>
  <si>
    <t>I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</si>
  <si>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</si>
  <si>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</si>
  <si>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</si>
  <si>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</si>
  <si>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</si>
  <si>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</si>
  <si>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</si>
  <si>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</si>
  <si>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</si>
  <si>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</si>
  <si>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</si>
  <si>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</si>
  <si>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</si>
  <si>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</si>
  <si>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</si>
  <si>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</si>
  <si>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</si>
  <si>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</si>
  <si>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</si>
  <si>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</si>
  <si>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</si>
  <si>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</si>
  <si>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</si>
  <si>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</si>
  <si>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</si>
  <si>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</si>
  <si>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</si>
  <si>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</si>
  <si>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</si>
  <si>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</si>
  <si>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</si>
  <si>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</si>
  <si>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</si>
  <si>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</si>
  <si>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</si>
  <si>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V0878 Ara / GSC 8330-2155</t>
  </si>
  <si>
    <t>EW/KE</t>
  </si>
  <si>
    <t>IBVS 5480 Eph.</t>
  </si>
  <si>
    <t>OEJV 0177</t>
  </si>
  <si>
    <t>pg</t>
  </si>
  <si>
    <t>vis</t>
  </si>
  <si>
    <t>PE</t>
  </si>
  <si>
    <t>CCD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</si>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</sst>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Ara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2-458E-A62D-10C3617FB2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2-458E-A62D-10C3617FB2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2-458E-A62D-10C3617FB2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-8.5197000058542471E-2</c:v>
                </c:pt>
                <c:pt idx="2">
                  <c:v>-9.1392000133055262E-2</c:v>
                </c:pt>
                <c:pt idx="3">
                  <c:v>-9.2969000004814006E-2</c:v>
                </c:pt>
                <c:pt idx="4">
                  <c:v>-9.5786999998381361E-2</c:v>
                </c:pt>
                <c:pt idx="5">
                  <c:v>-9.9429000001691747E-2</c:v>
                </c:pt>
                <c:pt idx="6">
                  <c:v>-9.6052000000781845E-2</c:v>
                </c:pt>
                <c:pt idx="7">
                  <c:v>-0.11446799999976065</c:v>
                </c:pt>
                <c:pt idx="8">
                  <c:v>-0.11515099993266631</c:v>
                </c:pt>
                <c:pt idx="9">
                  <c:v>-0.11435800015169661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2-458E-A62D-10C3617FB2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2-458E-A62D-10C3617FB2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2-458E-A62D-10C3617FB2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3.8E-3</c:v>
                  </c:pt>
                  <c:pt idx="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2-458E-A62D-10C3617FB2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8504.5</c:v>
                </c:pt>
                <c:pt idx="9">
                  <c:v>8511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8.594461956429017E-3</c:v>
                </c:pt>
                <c:pt idx="1">
                  <c:v>-8.9365714739847266E-2</c:v>
                </c:pt>
                <c:pt idx="2">
                  <c:v>-8.9402478297865823E-2</c:v>
                </c:pt>
                <c:pt idx="3">
                  <c:v>-9.4865543019425028E-2</c:v>
                </c:pt>
                <c:pt idx="4">
                  <c:v>-9.5321411138855269E-2</c:v>
                </c:pt>
                <c:pt idx="5">
                  <c:v>-9.5894922643944933E-2</c:v>
                </c:pt>
                <c:pt idx="6">
                  <c:v>-9.6314027205356617E-2</c:v>
                </c:pt>
                <c:pt idx="7">
                  <c:v>-0.11060769856297585</c:v>
                </c:pt>
                <c:pt idx="8">
                  <c:v>-0.11646780971113557</c:v>
                </c:pt>
                <c:pt idx="9">
                  <c:v>-0.11656339496198387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2-458E-A62D-10C3617F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7592"/>
        <c:axId val="1"/>
      </c:scatterChart>
      <c:valAx>
        <c:axId val="85396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18712A-C6AE-826C-EE26-1111D3B2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29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28" t="s">
        <v>42</v>
      </c>
      <c r="C4" s="8">
        <v>52102.557000000001</v>
      </c>
      <c r="D4" s="9">
        <v>0.770478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6</v>
      </c>
    </row>
    <row r="7" spans="1:6" x14ac:dyDescent="0.2">
      <c r="A7" t="s">
        <v>7</v>
      </c>
      <c r="C7">
        <f>+C4</f>
        <v>52102.557000000001</v>
      </c>
    </row>
    <row r="8" spans="1:6" x14ac:dyDescent="0.2">
      <c r="A8" t="s">
        <v>8</v>
      </c>
      <c r="C8">
        <f>+D4</f>
        <v>0.770478</v>
      </c>
    </row>
    <row r="9" spans="1:6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8.594461956429017E-3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-1.4705423207427198E-5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58659.978694605037</v>
      </c>
      <c r="E15" s="16" t="s">
        <v>1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0.77046329457679252</v>
      </c>
      <c r="E16" s="16" t="s">
        <v>36</v>
      </c>
      <c r="F16" s="17">
        <f ca="1">NOW()+15018.5+$C$5/24</f>
        <v>59970.764965856477</v>
      </c>
    </row>
    <row r="17" spans="1:17" ht="13.5" thickBot="1" x14ac:dyDescent="0.25">
      <c r="A17" s="16" t="s">
        <v>33</v>
      </c>
      <c r="B17" s="12"/>
      <c r="C17" s="12">
        <f>COUNT(C21:C2191)</f>
        <v>10</v>
      </c>
      <c r="E17" s="16" t="s">
        <v>2</v>
      </c>
      <c r="F17" s="17">
        <f ca="1">ROUND(2*(F16-$C$7)/$C$8,0)/2+F15</f>
        <v>10213</v>
      </c>
    </row>
    <row r="18" spans="1:17" ht="14.25" thickTop="1" thickBot="1" x14ac:dyDescent="0.25">
      <c r="A18" s="18" t="s">
        <v>10</v>
      </c>
      <c r="B18" s="12"/>
      <c r="C18" s="21">
        <f ca="1">+C15</f>
        <v>58659.978694605037</v>
      </c>
      <c r="D18" s="22">
        <f ca="1">+C16</f>
        <v>0.77046329457679252</v>
      </c>
      <c r="E18" s="16" t="s">
        <v>37</v>
      </c>
      <c r="F18" s="25">
        <f ca="1">ROUND(2*(F16-$C$15)/$C$16,0)/2+F15</f>
        <v>1702.5</v>
      </c>
    </row>
    <row r="19" spans="1:17" ht="13.5" thickTop="1" x14ac:dyDescent="0.2">
      <c r="E19" s="16" t="s">
        <v>38</v>
      </c>
      <c r="F19" s="20">
        <f ca="1">+$C$15+$C$16*F18-15018.5-$C$5/24</f>
        <v>44953.588286955361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17</v>
      </c>
      <c r="C21" s="10">
        <v>52102.557000000001</v>
      </c>
      <c r="D21" s="10" t="s">
        <v>19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8.594461956429017E-3</v>
      </c>
      <c r="Q21" s="2">
        <f t="shared" ref="Q21:Q27" si="4">+C21-15018.5</f>
        <v>37084.057000000001</v>
      </c>
    </row>
    <row r="22" spans="1:17" x14ac:dyDescent="0.2">
      <c r="A22" s="29" t="s">
        <v>43</v>
      </c>
      <c r="B22" s="30"/>
      <c r="C22" s="29">
        <v>57235.01099999994</v>
      </c>
      <c r="D22" s="29">
        <v>5.0000000000000001E-3</v>
      </c>
      <c r="E22">
        <f t="shared" si="0"/>
        <v>6661.3894231891627</v>
      </c>
      <c r="F22">
        <f t="shared" si="1"/>
        <v>6661.5</v>
      </c>
      <c r="G22">
        <f t="shared" si="2"/>
        <v>-8.5197000058542471E-2</v>
      </c>
      <c r="K22">
        <f t="shared" ref="K22:K28" si="5">+G22</f>
        <v>-8.5197000058542471E-2</v>
      </c>
      <c r="O22">
        <f t="shared" ca="1" si="3"/>
        <v>-8.9365714739847266E-2</v>
      </c>
      <c r="Q22" s="2">
        <f t="shared" si="4"/>
        <v>42216.51099999994</v>
      </c>
    </row>
    <row r="23" spans="1:17" x14ac:dyDescent="0.2">
      <c r="A23" s="29" t="s">
        <v>43</v>
      </c>
      <c r="B23" s="30"/>
      <c r="C23" s="29">
        <v>57236.930999999866</v>
      </c>
      <c r="D23" s="29">
        <v>4.0000000000000001E-3</v>
      </c>
      <c r="E23">
        <f t="shared" si="0"/>
        <v>6663.8813827258728</v>
      </c>
      <c r="F23">
        <f t="shared" si="1"/>
        <v>6664</v>
      </c>
      <c r="G23">
        <f t="shared" si="2"/>
        <v>-9.1392000133055262E-2</v>
      </c>
      <c r="K23">
        <f t="shared" si="5"/>
        <v>-9.1392000133055262E-2</v>
      </c>
      <c r="O23">
        <f t="shared" ca="1" si="3"/>
        <v>-8.9402478297865823E-2</v>
      </c>
      <c r="Q23" s="2">
        <f t="shared" si="4"/>
        <v>42218.430999999866</v>
      </c>
    </row>
    <row r="24" spans="1:17" x14ac:dyDescent="0.2">
      <c r="A24" s="31" t="s">
        <v>3</v>
      </c>
      <c r="B24" s="32" t="s">
        <v>5</v>
      </c>
      <c r="C24" s="31">
        <v>57523.161999999997</v>
      </c>
      <c r="D24" s="31">
        <v>5.0000000000000001E-3</v>
      </c>
      <c r="E24">
        <f t="shared" si="0"/>
        <v>7035.3793359446936</v>
      </c>
      <c r="F24">
        <f t="shared" si="1"/>
        <v>7035.5</v>
      </c>
      <c r="G24">
        <f t="shared" si="2"/>
        <v>-9.2969000004814006E-2</v>
      </c>
      <c r="K24">
        <f t="shared" si="5"/>
        <v>-9.2969000004814006E-2</v>
      </c>
      <c r="O24">
        <f t="shared" ca="1" si="3"/>
        <v>-9.4865543019425028E-2</v>
      </c>
      <c r="Q24" s="2">
        <f t="shared" si="4"/>
        <v>42504.661999999997</v>
      </c>
    </row>
    <row r="25" spans="1:17" x14ac:dyDescent="0.2">
      <c r="A25" s="31" t="s">
        <v>3</v>
      </c>
      <c r="B25" s="32" t="s">
        <v>5</v>
      </c>
      <c r="C25" s="31">
        <v>57547.044000000002</v>
      </c>
      <c r="D25" s="31">
        <v>5.0000000000000001E-3</v>
      </c>
      <c r="E25">
        <f t="shared" si="0"/>
        <v>7066.3756784749221</v>
      </c>
      <c r="F25">
        <f t="shared" si="1"/>
        <v>7066.5</v>
      </c>
      <c r="G25">
        <f t="shared" si="2"/>
        <v>-9.5786999998381361E-2</v>
      </c>
      <c r="K25">
        <f t="shared" si="5"/>
        <v>-9.5786999998381361E-2</v>
      </c>
      <c r="O25">
        <f t="shared" ca="1" si="3"/>
        <v>-9.5321411138855269E-2</v>
      </c>
      <c r="Q25" s="2">
        <f t="shared" si="4"/>
        <v>42528.544000000002</v>
      </c>
    </row>
    <row r="26" spans="1:17" x14ac:dyDescent="0.2">
      <c r="A26" s="31" t="s">
        <v>3</v>
      </c>
      <c r="B26" s="32" t="s">
        <v>5</v>
      </c>
      <c r="C26" s="31">
        <v>57577.089</v>
      </c>
      <c r="D26" s="31">
        <v>4.0000000000000001E-3</v>
      </c>
      <c r="E26">
        <f t="shared" si="0"/>
        <v>7105.3709515391738</v>
      </c>
      <c r="F26">
        <f t="shared" si="1"/>
        <v>7105.5</v>
      </c>
      <c r="G26">
        <f t="shared" si="2"/>
        <v>-9.9429000001691747E-2</v>
      </c>
      <c r="K26">
        <f t="shared" si="5"/>
        <v>-9.9429000001691747E-2</v>
      </c>
      <c r="O26">
        <f t="shared" ca="1" si="3"/>
        <v>-9.5894922643944933E-2</v>
      </c>
      <c r="Q26" s="2">
        <f t="shared" si="4"/>
        <v>42558.589</v>
      </c>
    </row>
    <row r="27" spans="1:17" x14ac:dyDescent="0.2">
      <c r="A27" s="31" t="s">
        <v>3</v>
      </c>
      <c r="B27" s="32" t="s">
        <v>4</v>
      </c>
      <c r="C27" s="31">
        <v>57599.050999999999</v>
      </c>
      <c r="D27" s="31">
        <v>5.0000000000000001E-3</v>
      </c>
      <c r="E27">
        <f t="shared" si="0"/>
        <v>7133.8753345325877</v>
      </c>
      <c r="F27">
        <f t="shared" si="1"/>
        <v>7134</v>
      </c>
      <c r="G27">
        <f t="shared" si="2"/>
        <v>-9.6052000000781845E-2</v>
      </c>
      <c r="K27">
        <f t="shared" si="5"/>
        <v>-9.6052000000781845E-2</v>
      </c>
      <c r="O27">
        <f t="shared" ca="1" si="3"/>
        <v>-9.6314027205356617E-2</v>
      </c>
      <c r="Q27" s="2">
        <f t="shared" si="4"/>
        <v>42580.550999999999</v>
      </c>
    </row>
    <row r="28" spans="1:17" x14ac:dyDescent="0.2">
      <c r="A28" s="33" t="s">
        <v>0</v>
      </c>
      <c r="B28" s="34" t="s">
        <v>4</v>
      </c>
      <c r="C28" s="33">
        <v>58347.9372</v>
      </c>
      <c r="D28" s="33">
        <v>4.1000000000000003E-3</v>
      </c>
      <c r="E28">
        <f>+(C28-C$7)/C$8</f>
        <v>8105.8514324873649</v>
      </c>
      <c r="F28">
        <f t="shared" si="1"/>
        <v>8106</v>
      </c>
      <c r="G28">
        <f>+C28-(C$7+F28*C$8)</f>
        <v>-0.11446799999976065</v>
      </c>
      <c r="K28">
        <f t="shared" si="5"/>
        <v>-0.11446799999976065</v>
      </c>
      <c r="O28">
        <f ca="1">+C$11+C$12*$F28</f>
        <v>-0.11060769856297585</v>
      </c>
      <c r="Q28" s="2">
        <f>+C28-15018.5</f>
        <v>43329.4372</v>
      </c>
    </row>
    <row r="29" spans="1:17" ht="12" customHeight="1" x14ac:dyDescent="0.2">
      <c r="A29" s="35" t="s">
        <v>48</v>
      </c>
      <c r="B29" s="36" t="s">
        <v>5</v>
      </c>
      <c r="C29" s="37">
        <v>58654.972000000067</v>
      </c>
      <c r="D29" s="35">
        <v>3.8E-3</v>
      </c>
      <c r="E29">
        <f t="shared" ref="E29:E30" si="6">+(C29-C$7)/C$8</f>
        <v>8504.3505460247616</v>
      </c>
      <c r="F29">
        <f t="shared" ref="F29:F30" si="7">ROUND(2*E29,0)/2</f>
        <v>8504.5</v>
      </c>
      <c r="G29">
        <f t="shared" ref="G29:G30" si="8">+C29-(C$7+F29*C$8)</f>
        <v>-0.11515099993266631</v>
      </c>
      <c r="K29">
        <f t="shared" ref="K29:K30" si="9">+G29</f>
        <v>-0.11515099993266631</v>
      </c>
      <c r="O29">
        <f t="shared" ref="O29:O30" ca="1" si="10">+C$11+C$12*$F29</f>
        <v>-0.11646780971113557</v>
      </c>
      <c r="Q29" s="2">
        <f t="shared" ref="Q29:Q30" si="11">+C29-15018.5</f>
        <v>43636.472000000067</v>
      </c>
    </row>
    <row r="30" spans="1:17" ht="12" customHeight="1" x14ac:dyDescent="0.2">
      <c r="A30" s="35" t="s">
        <v>48</v>
      </c>
      <c r="B30" s="36" t="s">
        <v>4</v>
      </c>
      <c r="C30" s="37">
        <v>58659.980899999849</v>
      </c>
      <c r="D30" s="35">
        <v>1.2999999999999999E-3</v>
      </c>
      <c r="E30">
        <f t="shared" si="6"/>
        <v>8510.8515752556832</v>
      </c>
      <c r="F30">
        <f t="shared" si="7"/>
        <v>8511</v>
      </c>
      <c r="G30">
        <f t="shared" si="8"/>
        <v>-0.11435800015169661</v>
      </c>
      <c r="K30">
        <f t="shared" si="9"/>
        <v>-0.11435800015169661</v>
      </c>
      <c r="O30">
        <f t="shared" ca="1" si="10"/>
        <v>-0.11656339496198387</v>
      </c>
      <c r="Q30" s="2">
        <f t="shared" si="11"/>
        <v>43641.480899999849</v>
      </c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64738" r:id="rId1" display="http://vsolj.cetus-net.org/bulletin.html" xr:uid="{00000000-0004-0000-0000-000000000000}"/>
    <hyperlink ref="H64731" r:id="rId2" display="http://vsolj.cetus-net.org/bulletin.html" xr:uid="{00000000-0004-0000-0000-000001000000}"/>
    <hyperlink ref="AP2228" r:id="rId3" display="http://cdsbib.u-strasbg.fr/cgi-bin/cdsbib?1990RMxAA..21..381G" xr:uid="{00000000-0004-0000-0000-000002000000}"/>
    <hyperlink ref="AP2231" r:id="rId4" display="http://cdsbib.u-strasbg.fr/cgi-bin/cdsbib?1990RMxAA..21..381G" xr:uid="{00000000-0004-0000-0000-000003000000}"/>
    <hyperlink ref="AP2229" r:id="rId5" display="http://cdsbib.u-strasbg.fr/cgi-bin/cdsbib?1990RMxAA..21..381G" xr:uid="{00000000-0004-0000-0000-000004000000}"/>
    <hyperlink ref="AP2207" r:id="rId6" display="http://cdsbib.u-strasbg.fr/cgi-bin/cdsbib?1990RMxAA..21..381G" xr:uid="{00000000-0004-0000-0000-000005000000}"/>
    <hyperlink ref="I64738" r:id="rId7" display="http://vsolj.cetus-net.org/bulletin.html" xr:uid="{00000000-0004-0000-0000-000006000000}"/>
    <hyperlink ref="AQ2341" r:id="rId8" display="http://cdsbib.u-strasbg.fr/cgi-bin/cdsbib?1990RMxAA..21..381G" xr:uid="{00000000-0004-0000-0000-000007000000}"/>
    <hyperlink ref="AQ610" r:id="rId9" display="http://cdsbib.u-strasbg.fr/cgi-bin/cdsbib?1990RMxAA..21..381G" xr:uid="{00000000-0004-0000-0000-000008000000}"/>
    <hyperlink ref="AQ2342" r:id="rId10" display="http://cdsbib.u-strasbg.fr/cgi-bin/cdsbib?1990RMxAA..21..381G" xr:uid="{00000000-0004-0000-0000-000009000000}"/>
    <hyperlink ref="H64735" r:id="rId11" display="https://www.aavso.org/ejaavso" xr:uid="{00000000-0004-0000-0000-00000A000000}"/>
    <hyperlink ref="H64930" r:id="rId12" display="http://vsolj.cetus-net.org/bulletin.html" xr:uid="{00000000-0004-0000-0000-00000B000000}"/>
    <hyperlink ref="H64923" r:id="rId13" display="https://www.aavso.org/ejaavso" xr:uid="{00000000-0004-0000-0000-00000C000000}"/>
    <hyperlink ref="I64930" r:id="rId14" display="http://vsolj.cetus-net.org/bulletin.html" xr:uid="{00000000-0004-0000-0000-00000D000000}"/>
    <hyperlink ref="AQ58581" r:id="rId15" display="http://cdsbib.u-strasbg.fr/cgi-bin/cdsbib?1990RMxAA..21..381G" xr:uid="{00000000-0004-0000-0000-00000E000000}"/>
    <hyperlink ref="H64927" r:id="rId16" display="https://www.aavso.org/ejaavso" xr:uid="{00000000-0004-0000-0000-00000F000000}"/>
    <hyperlink ref="AP5945" r:id="rId17" display="http://cdsbib.u-strasbg.fr/cgi-bin/cdsbib?1990RMxAA..21..381G" xr:uid="{00000000-0004-0000-0000-000010000000}"/>
    <hyperlink ref="AP5948" r:id="rId18" display="http://cdsbib.u-strasbg.fr/cgi-bin/cdsbib?1990RMxAA..21..381G" xr:uid="{00000000-0004-0000-0000-000011000000}"/>
    <hyperlink ref="AP5946" r:id="rId19" display="http://cdsbib.u-strasbg.fr/cgi-bin/cdsbib?1990RMxAA..21..381G" xr:uid="{00000000-0004-0000-0000-000012000000}"/>
    <hyperlink ref="AP5930" r:id="rId20" display="http://cdsbib.u-strasbg.fr/cgi-bin/cdsbib?1990RMxAA..21..381G" xr:uid="{00000000-0004-0000-0000-000013000000}"/>
    <hyperlink ref="AQ6159" r:id="rId21" display="http://cdsbib.u-strasbg.fr/cgi-bin/cdsbib?1990RMxAA..21..381G" xr:uid="{00000000-0004-0000-0000-000014000000}"/>
    <hyperlink ref="AQ6163" r:id="rId22" display="http://cdsbib.u-strasbg.fr/cgi-bin/cdsbib?1990RMxAA..21..381G" xr:uid="{00000000-0004-0000-0000-000015000000}"/>
    <hyperlink ref="AQ307" r:id="rId23" display="http://cdsbib.u-strasbg.fr/cgi-bin/cdsbib?1990RMxAA..21..381G" xr:uid="{00000000-0004-0000-0000-000016000000}"/>
    <hyperlink ref="I3051" r:id="rId24" display="http://vsolj.cetus-net.org/bulletin.html" xr:uid="{00000000-0004-0000-0000-000017000000}"/>
    <hyperlink ref="H3051" r:id="rId25" display="http://vsolj.cetus-net.org/bulletin.html" xr:uid="{00000000-0004-0000-0000-000018000000}"/>
    <hyperlink ref="AQ968" r:id="rId26" display="http://cdsbib.u-strasbg.fr/cgi-bin/cdsbib?1990RMxAA..21..381G" xr:uid="{00000000-0004-0000-0000-000019000000}"/>
    <hyperlink ref="AQ967" r:id="rId27" display="http://cdsbib.u-strasbg.fr/cgi-bin/cdsbib?1990RMxAA..21..381G" xr:uid="{00000000-0004-0000-0000-00001A000000}"/>
    <hyperlink ref="AP4221" r:id="rId28" display="http://cdsbib.u-strasbg.fr/cgi-bin/cdsbib?1990RMxAA..21..381G" xr:uid="{00000000-0004-0000-0000-00001B000000}"/>
    <hyperlink ref="AP4239" r:id="rId29" display="http://cdsbib.u-strasbg.fr/cgi-bin/cdsbib?1990RMxAA..21..381G" xr:uid="{00000000-0004-0000-0000-00001C000000}"/>
    <hyperlink ref="AP4240" r:id="rId30" display="http://cdsbib.u-strasbg.fr/cgi-bin/cdsbib?1990RMxAA..21..381G" xr:uid="{00000000-0004-0000-0000-00001D000000}"/>
    <hyperlink ref="AP4236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2023-01-26T05:21:33Z</dcterms:modified>
</cp:coreProperties>
</file>