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2971EEC-4DF4-4DD6-95AB-6028140271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/>
  <c r="G24" i="1" s="1"/>
  <c r="J24" i="1" s="1"/>
  <c r="Q24" i="1"/>
  <c r="E22" i="1"/>
  <c r="F22" i="1"/>
  <c r="G22" i="1"/>
  <c r="I22" i="1"/>
  <c r="Q22" i="1"/>
  <c r="C21" i="1"/>
  <c r="G11" i="1"/>
  <c r="F11" i="1"/>
  <c r="E21" i="1"/>
  <c r="F21" i="1"/>
  <c r="G21" i="1"/>
  <c r="H21" i="1"/>
  <c r="E14" i="1"/>
  <c r="C17" i="1"/>
  <c r="Q21" i="1"/>
  <c r="C11" i="1"/>
  <c r="E15" i="1" l="1"/>
  <c r="C12" i="1"/>
  <c r="O23" i="1" l="1"/>
  <c r="O24" i="1"/>
  <c r="C16" i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<sst xmlns="http://schemas.openxmlformats.org/spreadsheetml/2006/main" count="56" uniqueCount="49">
  <si>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</si>
  <si>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</si>
  <si>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</si>
  <si>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</si>
  <si>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</si>
  <si>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</si>
  <si>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</si>
  <si>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</si>
  <si>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</si>
  <si>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</si>
  <si>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</si>
  <si>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</si>
  <si>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</si>
  <si>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</si>
  <si>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</si>
  <si>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</si>
  <si>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</si>
  <si>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</si>
  <si>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</si>
  <si>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</si>
  <si>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</si>
  <si>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</si>
  <si>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</si>
  <si>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</si>
  <si>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</si>
  <si>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</si>
  <si>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</si>
  <si>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</si>
  <si>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</si>
  <si>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</si>
  <si>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</si>
  <si>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</si>
  <si>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</si>
  <si>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</si>
  <si>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</si>
  <si>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</si>
  <si>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</si>
  <si>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</si>
  <si>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</si>
  <si>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</si>
  <si>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</si>
  <si>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</si>
  <si>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KL Aur / GSC 3373-0518</t>
  </si>
  <si>
    <t>EA</t>
  </si>
  <si>
    <t>IBVS 6048</t>
  </si>
  <si>
    <t>I</t>
  </si>
  <si>
    <t>JBAV, 60</t>
  </si>
  <si>
    <t>II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</si>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</sst>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KL Aur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EF-45D4-BBA1-EE316E86B03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-0.73129999999946449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EF-45D4-BBA1-EE316E86B03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0.14170000000012806</c:v>
                </c:pt>
                <c:pt idx="3">
                  <c:v>0.33090000000083819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F-45D4-BBA1-EE316E86B03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EF-45D4-BBA1-EE316E86B03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EF-45D4-BBA1-EE316E86B03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EF-45D4-BBA1-EE316E86B03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7.7999999999999996E-3</c:v>
                  </c:pt>
                  <c:pt idx="2">
                    <c:v>3.5000000000000001E-3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EF-45D4-BBA1-EE316E86B03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-0.26837869085470001</c:v>
                </c:pt>
                <c:pt idx="1">
                  <c:v>-8.3184910091266301E-2</c:v>
                </c:pt>
                <c:pt idx="2">
                  <c:v>4.3812324706289485E-2</c:v>
                </c:pt>
                <c:pt idx="3">
                  <c:v>4.9051276241178721E-2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EF-45D4-BBA1-EE316E86B03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1467</c:v>
                </c:pt>
                <c:pt idx="2">
                  <c:v>2473</c:v>
                </c:pt>
                <c:pt idx="3">
                  <c:v>2514.5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EF-45D4-BBA1-EE316E86B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560424"/>
        <c:axId val="1"/>
      </c:scatterChart>
      <c:valAx>
        <c:axId val="69356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56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843254-F077-7966-8A2E-0B60A4F47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51275.199999999997</v>
      </c>
      <c r="D7" s="30" t="s">
        <v>41</v>
      </c>
    </row>
    <row r="8" spans="1:7" x14ac:dyDescent="0.2">
      <c r="A8" t="s">
        <v>3</v>
      </c>
      <c r="C8" s="8">
        <v>3.1949999999999998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-0.26837869085470001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1.2623979602142721E-4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59970.769251967591</v>
      </c>
    </row>
    <row r="15" spans="1:7" x14ac:dyDescent="0.2">
      <c r="A15" s="12" t="s">
        <v>17</v>
      </c>
      <c r="B15" s="10"/>
      <c r="C15" s="13">
        <f ca="1">(C7+C11)+(C8+C12)*INT(MAX(F21:F3533))</f>
        <v>59307.478988156341</v>
      </c>
      <c r="D15" s="14" t="s">
        <v>38</v>
      </c>
      <c r="E15" s="15">
        <f ca="1">ROUND(2*(E14-$C$7)/$C$8,0)/2+E13</f>
        <v>2722.5</v>
      </c>
    </row>
    <row r="16" spans="1:7" x14ac:dyDescent="0.2">
      <c r="A16" s="16" t="s">
        <v>4</v>
      </c>
      <c r="B16" s="10"/>
      <c r="C16" s="17">
        <f ca="1">+C8+C12</f>
        <v>3.1951262397960214</v>
      </c>
      <c r="D16" s="14" t="s">
        <v>39</v>
      </c>
      <c r="E16" s="24">
        <f ca="1">ROUND(2*(E14-$C$15)/$C$16,0)/2+E13</f>
        <v>208.5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44955.558642487151</v>
      </c>
    </row>
    <row r="18" spans="1:18" ht="14.25" thickTop="1" thickBot="1" x14ac:dyDescent="0.25">
      <c r="A18" s="16" t="s">
        <v>5</v>
      </c>
      <c r="B18" s="10"/>
      <c r="C18" s="19">
        <f ca="1">+C15</f>
        <v>59307.478988156341</v>
      </c>
      <c r="D18" s="20">
        <f ca="1">+C16</f>
        <v>3.1951262397960214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41</v>
      </c>
      <c r="C21" s="8">
        <f>C$7</f>
        <v>51275.199999999997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-0.26837869085470001</v>
      </c>
      <c r="Q21" s="2">
        <f>+C21-15018.5</f>
        <v>36256.699999999997</v>
      </c>
    </row>
    <row r="22" spans="1:18" x14ac:dyDescent="0.2">
      <c r="A22" s="31" t="s">
        <v>44</v>
      </c>
      <c r="B22" s="32" t="s">
        <v>45</v>
      </c>
      <c r="C22" s="33">
        <v>55961.5337</v>
      </c>
      <c r="D22" s="33">
        <v>7.7999999999999996E-3</v>
      </c>
      <c r="E22">
        <f>+(C22-C$7)/C$8</f>
        <v>1466.7711111111121</v>
      </c>
      <c r="F22">
        <f>ROUND(2*E22,0)/2</f>
        <v>1467</v>
      </c>
      <c r="G22">
        <f>+C22-(C$7+F22*C$8)</f>
        <v>-0.73129999999946449</v>
      </c>
      <c r="I22">
        <f>+G22</f>
        <v>-0.73129999999946449</v>
      </c>
      <c r="O22">
        <f ca="1">+C$11+C$12*$F22</f>
        <v>-8.3184910091266301E-2</v>
      </c>
      <c r="Q22" s="2">
        <f>+C22-15018.5</f>
        <v>40943.0337</v>
      </c>
    </row>
    <row r="23" spans="1:18" x14ac:dyDescent="0.2">
      <c r="A23" s="34" t="s">
        <v>46</v>
      </c>
      <c r="B23" s="35" t="s">
        <v>45</v>
      </c>
      <c r="C23" s="36">
        <v>59176.576699999998</v>
      </c>
      <c r="D23" s="34">
        <v>3.5000000000000001E-3</v>
      </c>
      <c r="E23">
        <f t="shared" ref="E23:E24" si="0">+(C23-C$7)/C$8</f>
        <v>2473.044350547731</v>
      </c>
      <c r="F23">
        <f t="shared" ref="F23:F24" si="1">ROUND(2*E23,0)/2</f>
        <v>2473</v>
      </c>
      <c r="G23">
        <f t="shared" ref="G23:G24" si="2">+C23-(C$7+F23*C$8)</f>
        <v>0.14170000000012806</v>
      </c>
      <c r="J23">
        <f>+G23</f>
        <v>0.14170000000012806</v>
      </c>
      <c r="O23">
        <f t="shared" ref="O23:O24" ca="1" si="3">+C$11+C$12*$F23</f>
        <v>4.3812324706289485E-2</v>
      </c>
      <c r="Q23" s="2">
        <f t="shared" ref="Q23:Q24" si="4">+C23-15018.5</f>
        <v>44158.076699999998</v>
      </c>
    </row>
    <row r="24" spans="1:18" x14ac:dyDescent="0.2">
      <c r="A24" s="34" t="s">
        <v>46</v>
      </c>
      <c r="B24" s="35" t="s">
        <v>47</v>
      </c>
      <c r="C24" s="36">
        <v>59309.358399999997</v>
      </c>
      <c r="D24" s="34">
        <v>4.8999999999999998E-3</v>
      </c>
      <c r="E24">
        <f t="shared" si="0"/>
        <v>2514.6035680751174</v>
      </c>
      <c r="F24">
        <f t="shared" si="1"/>
        <v>2514.5</v>
      </c>
      <c r="G24">
        <f t="shared" si="2"/>
        <v>0.33090000000083819</v>
      </c>
      <c r="J24">
        <f>+G24</f>
        <v>0.33090000000083819</v>
      </c>
      <c r="O24">
        <f t="shared" ca="1" si="3"/>
        <v>4.9051276241178721E-2</v>
      </c>
      <c r="Q24" s="2">
        <f t="shared" si="4"/>
        <v>44290.858399999997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2023-01-26T05:27:43Z</dcterms:modified>
</cp:coreProperties>
</file>