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265CE3B-513F-4559-95A2-A77FEC45A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8" i="1"/>
  <c r="F28" i="1"/>
  <c r="G28" i="1"/>
  <c r="K28" i="1"/>
  <c r="Q25" i="1"/>
  <c r="E21" i="1"/>
  <c r="F21" i="1"/>
  <c r="G21" i="1"/>
  <c r="I21" i="1"/>
  <c r="E22" i="1"/>
  <c r="F22" i="1"/>
  <c r="G22" i="1"/>
  <c r="I22" i="1"/>
  <c r="Q28" i="1"/>
  <c r="Q27" i="1"/>
  <c r="Q26" i="1"/>
  <c r="C9" i="1"/>
  <c r="D9" i="1"/>
  <c r="Q24" i="1"/>
  <c r="Q23" i="1"/>
  <c r="Q22" i="1"/>
  <c r="C7" i="1"/>
  <c r="E25" i="1"/>
  <c r="F25" i="1"/>
  <c r="C8" i="1"/>
  <c r="F16" i="1"/>
  <c r="F17" i="1" s="1"/>
  <c r="C17" i="1"/>
  <c r="Q21" i="1"/>
  <c r="E26" i="1"/>
  <c r="F26" i="1"/>
  <c r="G26" i="1"/>
  <c r="I26" i="1"/>
  <c r="E24" i="1"/>
  <c r="F24" i="1"/>
  <c r="G24" i="1"/>
  <c r="J24" i="1"/>
  <c r="G25" i="1"/>
  <c r="K25" i="1"/>
  <c r="E27" i="1"/>
  <c r="F27" i="1"/>
  <c r="G27" i="1"/>
  <c r="K27" i="1"/>
  <c r="E23" i="1"/>
  <c r="F23" i="1"/>
  <c r="G23" i="1"/>
  <c r="J23" i="1"/>
  <c r="C12" i="1"/>
  <c r="C11" i="1"/>
  <c r="O29" i="1" l="1"/>
  <c r="O26" i="1"/>
  <c r="O21" i="1"/>
  <c r="O25" i="1"/>
  <c r="O22" i="1"/>
  <c r="O27" i="1"/>
  <c r="O24" i="1"/>
  <c r="O23" i="1"/>
  <c r="C15" i="1"/>
  <c r="O2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<sst xmlns="http://schemas.openxmlformats.org/spreadsheetml/2006/main" count="61" uniqueCount="53">
  <si>
    <t>VSB-059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</si>
  <si>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</si>
  <si>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</si>
  <si>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</si>
  <si>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</si>
  <si>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</si>
  <si>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</si>
  <si>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</si>
  <si>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</si>
  <si>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</si>
  <si>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</si>
  <si>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</si>
  <si>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</si>
  <si>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</si>
  <si>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</si>
  <si>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</si>
  <si>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</si>
  <si>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</si>
  <si>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</si>
  <si>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</si>
  <si>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</si>
  <si>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</si>
  <si>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</si>
  <si>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</si>
  <si>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</si>
  <si>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</si>
  <si>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</si>
  <si>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</si>
  <si>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</si>
  <si>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</si>
  <si>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</si>
  <si>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</si>
  <si>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</si>
  <si>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</si>
  <si>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</si>
  <si>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</si>
  <si>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</si>
  <si>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</si>
  <si>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</si>
  <si>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</si>
  <si>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0142</t>
  </si>
  <si>
    <t>I</t>
  </si>
  <si>
    <t>EB</t>
  </si>
  <si>
    <t>IBVS 6084</t>
  </si>
  <si>
    <t>IBVS 6118</t>
  </si>
  <si>
    <t>V0425 Aur / GSC 2917-1002</t>
  </si>
  <si>
    <t>OEJV 0172</t>
  </si>
  <si>
    <t>pg</t>
  </si>
  <si>
    <t>vis</t>
  </si>
  <si>
    <t>PE</t>
  </si>
  <si>
    <t>CCD</t>
  </si>
  <si>
    <t>cG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</si>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</sst>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6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V425 Aur - O-C Diagr.</a:t>
            </a:r>
          </a:p>
        </c:rich>
      </c:tx>
      <c:layout>
        <c:manualLayout>
          <c:xMode val="edge"/>
          <c:yMode val="edge"/>
          <c:x val="0.3852573018080667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4690</c:v>
                </c:pt>
                <c:pt idx="2">
                  <c:v>4994</c:v>
                </c:pt>
                <c:pt idx="3">
                  <c:v>5198</c:v>
                </c:pt>
                <c:pt idx="4">
                  <c:v>5386</c:v>
                </c:pt>
                <c:pt idx="5">
                  <c:v>5390</c:v>
                </c:pt>
                <c:pt idx="6">
                  <c:v>5663.5</c:v>
                </c:pt>
                <c:pt idx="7">
                  <c:v>6125</c:v>
                </c:pt>
                <c:pt idx="8">
                  <c:v>6841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A-4009-B357-4D1218D5ED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4690</c:v>
                </c:pt>
                <c:pt idx="2">
                  <c:v>4994</c:v>
                </c:pt>
                <c:pt idx="3">
                  <c:v>5198</c:v>
                </c:pt>
                <c:pt idx="4">
                  <c:v>5386</c:v>
                </c:pt>
                <c:pt idx="5">
                  <c:v>5390</c:v>
                </c:pt>
                <c:pt idx="6">
                  <c:v>5663.5</c:v>
                </c:pt>
                <c:pt idx="7">
                  <c:v>6125</c:v>
                </c:pt>
                <c:pt idx="8">
                  <c:v>6841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6.7300000009709038E-3</c:v>
                </c:pt>
                <c:pt idx="5">
                  <c:v>1.3630000001285225E-2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A-4009-B357-4D1218D5ED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4690</c:v>
                </c:pt>
                <c:pt idx="2">
                  <c:v>4994</c:v>
                </c:pt>
                <c:pt idx="3">
                  <c:v>5198</c:v>
                </c:pt>
                <c:pt idx="4">
                  <c:v>5386</c:v>
                </c:pt>
                <c:pt idx="5">
                  <c:v>5390</c:v>
                </c:pt>
                <c:pt idx="6">
                  <c:v>5663.5</c:v>
                </c:pt>
                <c:pt idx="7">
                  <c:v>6125</c:v>
                </c:pt>
                <c:pt idx="8">
                  <c:v>6841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1.2898000000859611E-2</c:v>
                </c:pt>
                <c:pt idx="3">
                  <c:v>7.4660000027506612E-3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A-4009-B357-4D1218D5ED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4690</c:v>
                </c:pt>
                <c:pt idx="2">
                  <c:v>4994</c:v>
                </c:pt>
                <c:pt idx="3">
                  <c:v>5198</c:v>
                </c:pt>
                <c:pt idx="4">
                  <c:v>5386</c:v>
                </c:pt>
                <c:pt idx="5">
                  <c:v>5390</c:v>
                </c:pt>
                <c:pt idx="6">
                  <c:v>5663.5</c:v>
                </c:pt>
                <c:pt idx="7">
                  <c:v>6125</c:v>
                </c:pt>
                <c:pt idx="8">
                  <c:v>6841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-3.0379998497664928E-3</c:v>
                </c:pt>
                <c:pt idx="6">
                  <c:v>1.3379500000155531E-2</c:v>
                </c:pt>
                <c:pt idx="7">
                  <c:v>1.112499999726424E-2</c:v>
                </c:pt>
                <c:pt idx="8">
                  <c:v>1.8697000210522674E-2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A-4009-B357-4D1218D5ED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4690</c:v>
                </c:pt>
                <c:pt idx="2">
                  <c:v>4994</c:v>
                </c:pt>
                <c:pt idx="3">
                  <c:v>5198</c:v>
                </c:pt>
                <c:pt idx="4">
                  <c:v>5386</c:v>
                </c:pt>
                <c:pt idx="5">
                  <c:v>5390</c:v>
                </c:pt>
                <c:pt idx="6">
                  <c:v>5663.5</c:v>
                </c:pt>
                <c:pt idx="7">
                  <c:v>6125</c:v>
                </c:pt>
                <c:pt idx="8">
                  <c:v>6841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A-4009-B357-4D1218D5ED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4690</c:v>
                </c:pt>
                <c:pt idx="2">
                  <c:v>4994</c:v>
                </c:pt>
                <c:pt idx="3">
                  <c:v>5198</c:v>
                </c:pt>
                <c:pt idx="4">
                  <c:v>5386</c:v>
                </c:pt>
                <c:pt idx="5">
                  <c:v>5390</c:v>
                </c:pt>
                <c:pt idx="6">
                  <c:v>5663.5</c:v>
                </c:pt>
                <c:pt idx="7">
                  <c:v>6125</c:v>
                </c:pt>
                <c:pt idx="8">
                  <c:v>6841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6A-4009-B357-4D1218D5ED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1.1299999999999999E-2</c:v>
                  </c:pt>
                  <c:pt idx="3">
                    <c:v>1.26E-2</c:v>
                  </c:pt>
                  <c:pt idx="4">
                    <c:v>0</c:v>
                  </c:pt>
                  <c:pt idx="5">
                    <c:v>8.9999999999999993E-3</c:v>
                  </c:pt>
                  <c:pt idx="6">
                    <c:v>1.5800000000000002E-2</c:v>
                  </c:pt>
                  <c:pt idx="7">
                    <c:v>7.0000000000000001E-3</c:v>
                  </c:pt>
                  <c:pt idx="8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4690</c:v>
                </c:pt>
                <c:pt idx="2">
                  <c:v>4994</c:v>
                </c:pt>
                <c:pt idx="3">
                  <c:v>5198</c:v>
                </c:pt>
                <c:pt idx="4">
                  <c:v>5386</c:v>
                </c:pt>
                <c:pt idx="5">
                  <c:v>5390</c:v>
                </c:pt>
                <c:pt idx="6">
                  <c:v>5663.5</c:v>
                </c:pt>
                <c:pt idx="7">
                  <c:v>6125</c:v>
                </c:pt>
                <c:pt idx="8">
                  <c:v>6841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6A-4009-B357-4D1218D5ED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4690</c:v>
                </c:pt>
                <c:pt idx="2">
                  <c:v>4994</c:v>
                </c:pt>
                <c:pt idx="3">
                  <c:v>5198</c:v>
                </c:pt>
                <c:pt idx="4">
                  <c:v>5386</c:v>
                </c:pt>
                <c:pt idx="5">
                  <c:v>5390</c:v>
                </c:pt>
                <c:pt idx="6">
                  <c:v>5663.5</c:v>
                </c:pt>
                <c:pt idx="7">
                  <c:v>6125</c:v>
                </c:pt>
                <c:pt idx="8">
                  <c:v>6841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-1.6171088419375257E-3</c:v>
                </c:pt>
                <c:pt idx="1">
                  <c:v>8.4900442131128073E-3</c:v>
                </c:pt>
                <c:pt idx="2">
                  <c:v>9.1451773748900574E-3</c:v>
                </c:pt>
                <c:pt idx="3">
                  <c:v>9.5848062071353171E-3</c:v>
                </c:pt>
                <c:pt idx="4">
                  <c:v>9.9899543466554584E-3</c:v>
                </c:pt>
                <c:pt idx="5">
                  <c:v>9.9985745198367375E-3</c:v>
                </c:pt>
                <c:pt idx="6">
                  <c:v>1.0587978861106731E-2</c:v>
                </c:pt>
                <c:pt idx="7">
                  <c:v>1.1582531341896863E-2</c:v>
                </c:pt>
                <c:pt idx="8">
                  <c:v>1.3125542341345912E-2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6A-4009-B357-4D1218D5E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4320"/>
        <c:axId val="1"/>
      </c:scatterChart>
      <c:valAx>
        <c:axId val="51517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3365785813630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F0F3E7-C912-B59B-B2C0-671084015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27</v>
      </c>
      <c r="B2" t="s">
        <v>42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48500.828999999998</v>
      </c>
      <c r="D4" s="9">
        <v>1.5685830000000001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48500.828999999998</v>
      </c>
    </row>
    <row r="8" spans="1:6" x14ac:dyDescent="0.2">
      <c r="A8" t="s">
        <v>6</v>
      </c>
      <c r="C8">
        <f>+D4</f>
        <v>1.5685830000000001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-1.6171088419375257E-3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2.1550432953199004E-6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59231.518428542338</v>
      </c>
      <c r="E15" s="16" t="s">
        <v>37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1.5685851550432954</v>
      </c>
      <c r="E16" s="16" t="s">
        <v>34</v>
      </c>
      <c r="F16" s="17">
        <f ca="1">NOW()+15018.5+$C$5/24</f>
        <v>59970.771168171297</v>
      </c>
    </row>
    <row r="17" spans="1:17" ht="13.5" thickBot="1" x14ac:dyDescent="0.25">
      <c r="A17" s="16" t="s">
        <v>31</v>
      </c>
      <c r="B17" s="12"/>
      <c r="C17" s="12">
        <f>COUNT(C21:C2191)</f>
        <v>9</v>
      </c>
      <c r="E17" s="16" t="s">
        <v>38</v>
      </c>
      <c r="F17" s="17">
        <f ca="1">ROUND(2*(F16-$C$7)/$C$8,0)/2+F15</f>
        <v>7313.5</v>
      </c>
    </row>
    <row r="18" spans="1:17" ht="14.25" thickTop="1" thickBot="1" x14ac:dyDescent="0.25">
      <c r="A18" s="18" t="s">
        <v>8</v>
      </c>
      <c r="B18" s="12"/>
      <c r="C18" s="21">
        <f ca="1">+C15</f>
        <v>59231.518428542338</v>
      </c>
      <c r="D18" s="22">
        <f ca="1">+C16</f>
        <v>1.5685851550432954</v>
      </c>
      <c r="E18" s="16" t="s">
        <v>39</v>
      </c>
      <c r="F18" s="25">
        <f ca="1">ROUND(2*(F16-$C$15)/$C$16,0)/2+F15</f>
        <v>472.5</v>
      </c>
    </row>
    <row r="19" spans="1:17" ht="13.5" thickTop="1" x14ac:dyDescent="0.2">
      <c r="E19" s="16" t="s">
        <v>35</v>
      </c>
      <c r="F19" s="20">
        <f ca="1">+$C$15+$C$16*F18-15018.5-$C$5/24</f>
        <v>44954.570747633632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8" t="s">
        <v>15</v>
      </c>
      <c r="B21" s="28"/>
      <c r="C21" s="29">
        <v>48500.828999999998</v>
      </c>
      <c r="D21" s="29" t="s">
        <v>17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-1.6171088419375257E-3</v>
      </c>
      <c r="Q21" s="2">
        <f t="shared" ref="Q21:Q28" si="4">+C21-15018.5</f>
        <v>33482.328999999998</v>
      </c>
    </row>
    <row r="22" spans="1:17" x14ac:dyDescent="0.2">
      <c r="A22" s="30" t="s">
        <v>40</v>
      </c>
      <c r="B22" s="31" t="s">
        <v>41</v>
      </c>
      <c r="C22" s="30">
        <v>55857.49</v>
      </c>
      <c r="D22" s="30">
        <v>0.01</v>
      </c>
      <c r="E22">
        <f t="shared" si="0"/>
        <v>4690.0042904965821</v>
      </c>
      <c r="F22">
        <f t="shared" si="1"/>
        <v>4690</v>
      </c>
      <c r="G22">
        <f t="shared" si="2"/>
        <v>6.7300000009709038E-3</v>
      </c>
      <c r="I22">
        <f>+G22</f>
        <v>6.7300000009709038E-3</v>
      </c>
      <c r="O22">
        <f t="shared" ca="1" si="3"/>
        <v>8.4900442131128073E-3</v>
      </c>
      <c r="Q22" s="2">
        <f t="shared" si="4"/>
        <v>40838.99</v>
      </c>
    </row>
    <row r="23" spans="1:17" x14ac:dyDescent="0.2">
      <c r="A23" s="29" t="s">
        <v>43</v>
      </c>
      <c r="B23" s="32" t="s">
        <v>41</v>
      </c>
      <c r="C23" s="29">
        <v>56334.345399999998</v>
      </c>
      <c r="D23" s="29">
        <v>1.1299999999999999E-2</v>
      </c>
      <c r="E23">
        <f t="shared" si="0"/>
        <v>4994.0082227080111</v>
      </c>
      <c r="F23">
        <f t="shared" si="1"/>
        <v>4994</v>
      </c>
      <c r="G23">
        <f t="shared" si="2"/>
        <v>1.2898000000859611E-2</v>
      </c>
      <c r="J23">
        <f>+G23</f>
        <v>1.2898000000859611E-2</v>
      </c>
      <c r="O23">
        <f t="shared" ca="1" si="3"/>
        <v>9.1451773748900574E-3</v>
      </c>
      <c r="Q23" s="2">
        <f t="shared" si="4"/>
        <v>41315.845399999998</v>
      </c>
    </row>
    <row r="24" spans="1:17" x14ac:dyDescent="0.2">
      <c r="A24" s="33" t="s">
        <v>44</v>
      </c>
      <c r="B24" s="34" t="s">
        <v>41</v>
      </c>
      <c r="C24" s="29">
        <v>56654.330900000001</v>
      </c>
      <c r="D24" s="35">
        <v>1.26E-2</v>
      </c>
      <c r="E24">
        <f t="shared" si="0"/>
        <v>5198.0047597098801</v>
      </c>
      <c r="F24">
        <f t="shared" si="1"/>
        <v>5198</v>
      </c>
      <c r="G24">
        <f t="shared" si="2"/>
        <v>7.4660000027506612E-3</v>
      </c>
      <c r="J24">
        <f>+G24</f>
        <v>7.4660000027506612E-3</v>
      </c>
      <c r="O24">
        <f t="shared" ca="1" si="3"/>
        <v>9.5848062071353171E-3</v>
      </c>
      <c r="Q24" s="2">
        <f t="shared" si="4"/>
        <v>41635.830900000001</v>
      </c>
    </row>
    <row r="25" spans="1:17" x14ac:dyDescent="0.2">
      <c r="A25" s="43" t="s">
        <v>0</v>
      </c>
      <c r="B25" s="42" t="s">
        <v>41</v>
      </c>
      <c r="C25" s="43">
        <v>56949.214000000153</v>
      </c>
      <c r="D25" s="43" t="s">
        <v>51</v>
      </c>
      <c r="E25">
        <f t="shared" si="0"/>
        <v>5385.998063220215</v>
      </c>
      <c r="F25">
        <f t="shared" si="1"/>
        <v>5386</v>
      </c>
      <c r="G25">
        <f t="shared" si="2"/>
        <v>-3.0379998497664928E-3</v>
      </c>
      <c r="K25">
        <f>+G25</f>
        <v>-3.0379998497664928E-3</v>
      </c>
      <c r="O25">
        <f t="shared" ca="1" si="3"/>
        <v>9.9899543466554584E-3</v>
      </c>
      <c r="Q25" s="2">
        <f t="shared" si="4"/>
        <v>41930.714000000153</v>
      </c>
    </row>
    <row r="26" spans="1:17" x14ac:dyDescent="0.2">
      <c r="A26" s="36" t="s">
        <v>46</v>
      </c>
      <c r="B26" s="37" t="s">
        <v>41</v>
      </c>
      <c r="C26" s="38">
        <v>56955.504999999997</v>
      </c>
      <c r="D26" s="38">
        <v>8.9999999999999993E-3</v>
      </c>
      <c r="E26">
        <f t="shared" si="0"/>
        <v>5390.0086893712341</v>
      </c>
      <c r="F26">
        <f t="shared" si="1"/>
        <v>5390</v>
      </c>
      <c r="G26">
        <f t="shared" si="2"/>
        <v>1.3630000001285225E-2</v>
      </c>
      <c r="I26">
        <f>+G26</f>
        <v>1.3630000001285225E-2</v>
      </c>
      <c r="O26">
        <f t="shared" ca="1" si="3"/>
        <v>9.9985745198367375E-3</v>
      </c>
      <c r="Q26" s="2">
        <f t="shared" si="4"/>
        <v>41937.004999999997</v>
      </c>
    </row>
    <row r="27" spans="1:17" x14ac:dyDescent="0.2">
      <c r="A27" s="39" t="s">
        <v>2</v>
      </c>
      <c r="B27" s="40" t="s">
        <v>41</v>
      </c>
      <c r="C27" s="41">
        <v>57384.512199999997</v>
      </c>
      <c r="D27" s="41">
        <v>1.5800000000000002E-2</v>
      </c>
      <c r="E27">
        <f t="shared" si="0"/>
        <v>5663.5085296729594</v>
      </c>
      <c r="F27">
        <f t="shared" si="1"/>
        <v>5663.5</v>
      </c>
      <c r="G27">
        <f t="shared" si="2"/>
        <v>1.3379500000155531E-2</v>
      </c>
      <c r="K27">
        <f>+G27</f>
        <v>1.3379500000155531E-2</v>
      </c>
      <c r="O27">
        <f t="shared" ca="1" si="3"/>
        <v>1.0587978861106731E-2</v>
      </c>
      <c r="Q27" s="2">
        <f t="shared" si="4"/>
        <v>42366.012199999997</v>
      </c>
    </row>
    <row r="28" spans="1:17" x14ac:dyDescent="0.2">
      <c r="A28" s="44" t="s">
        <v>1</v>
      </c>
      <c r="B28" s="45" t="s">
        <v>41</v>
      </c>
      <c r="C28" s="46">
        <v>58108.411</v>
      </c>
      <c r="D28" s="46">
        <v>7.0000000000000001E-3</v>
      </c>
      <c r="E28">
        <f t="shared" si="0"/>
        <v>6125.0070923884814</v>
      </c>
      <c r="F28">
        <f t="shared" si="1"/>
        <v>6125</v>
      </c>
      <c r="G28">
        <f t="shared" si="2"/>
        <v>1.112499999726424E-2</v>
      </c>
      <c r="K28">
        <f>+G28</f>
        <v>1.112499999726424E-2</v>
      </c>
      <c r="O28">
        <f t="shared" ca="1" si="3"/>
        <v>1.1582531341896863E-2</v>
      </c>
      <c r="Q28" s="2">
        <f t="shared" si="4"/>
        <v>43089.911</v>
      </c>
    </row>
    <row r="29" spans="1:17" x14ac:dyDescent="0.2">
      <c r="A29" s="47" t="s">
        <v>52</v>
      </c>
      <c r="B29" s="48" t="s">
        <v>41</v>
      </c>
      <c r="C29" s="49">
        <v>59231.524000000209</v>
      </c>
      <c r="D29" s="47">
        <v>0.02</v>
      </c>
      <c r="E29">
        <f t="shared" ref="E29" si="5">+(C29-C$7)/C$8</f>
        <v>6841.0119196754076</v>
      </c>
      <c r="F29">
        <f t="shared" ref="F29" si="6">ROUND(2*E29,0)/2</f>
        <v>6841</v>
      </c>
      <c r="G29">
        <f t="shared" ref="G29" si="7">+C29-(C$7+F29*C$8)</f>
        <v>1.8697000210522674E-2</v>
      </c>
      <c r="K29">
        <f>+G29</f>
        <v>1.8697000210522674E-2</v>
      </c>
      <c r="O29">
        <f t="shared" ref="O29" ca="1" si="8">+C$11+C$12*$F29</f>
        <v>1.3125542341345912E-2</v>
      </c>
      <c r="Q29" s="2">
        <f t="shared" ref="Q29" si="9">+C29-15018.5</f>
        <v>44213.024000000209</v>
      </c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3144" r:id="rId1" display="http://vsolj.cetus-net.org/bulletin.html" xr:uid="{00000000-0004-0000-0000-000000000000}"/>
    <hyperlink ref="H64774" r:id="rId2" display="http://vsolj.cetus-net.org/bulletin.html" xr:uid="{00000000-0004-0000-0000-000001000000}"/>
    <hyperlink ref="H64767" r:id="rId3" display="https://www.aavso.org/ejaavso" xr:uid="{00000000-0004-0000-0000-000002000000}"/>
    <hyperlink ref="AP1625" r:id="rId4" display="http://cdsbib.u-strasbg.fr/cgi-bin/cdsbib?1990RMxAA..21..381G" xr:uid="{00000000-0004-0000-0000-000003000000}"/>
    <hyperlink ref="AP1622" r:id="rId5" display="http://cdsbib.u-strasbg.fr/cgi-bin/cdsbib?1990RMxAA..21..381G" xr:uid="{00000000-0004-0000-0000-000004000000}"/>
    <hyperlink ref="AP1624" r:id="rId6" display="http://cdsbib.u-strasbg.fr/cgi-bin/cdsbib?1990RMxAA..21..381G" xr:uid="{00000000-0004-0000-0000-000005000000}"/>
    <hyperlink ref="AP1600" r:id="rId7" display="http://cdsbib.u-strasbg.fr/cgi-bin/cdsbib?1990RMxAA..21..381G" xr:uid="{00000000-0004-0000-0000-000006000000}"/>
    <hyperlink ref="I64774" r:id="rId8" display="http://vsolj.cetus-net.org/bulletin.html" xr:uid="{00000000-0004-0000-0000-000007000000}"/>
    <hyperlink ref="AQ1761" r:id="rId9" display="http://cdsbib.u-strasbg.fr/cgi-bin/cdsbib?1990RMxAA..21..381G" xr:uid="{00000000-0004-0000-0000-000008000000}"/>
    <hyperlink ref="AQ3405" r:id="rId10" display="http://cdsbib.u-strasbg.fr/cgi-bin/cdsbib?1990RMxAA..21..381G" xr:uid="{00000000-0004-0000-0000-000009000000}"/>
    <hyperlink ref="AQ1762" r:id="rId11" display="http://cdsbib.u-strasbg.fr/cgi-bin/cdsbib?1990RMxAA..21..381G" xr:uid="{00000000-0004-0000-0000-00000A000000}"/>
    <hyperlink ref="H64771" r:id="rId12" display="https://www.aavso.org/ejaavso" xr:uid="{00000000-0004-0000-0000-00000B000000}"/>
    <hyperlink ref="H2612" r:id="rId13" display="http://vsolj.cetus-net.org/bulletin.html" xr:uid="{00000000-0004-0000-0000-00000C000000}"/>
    <hyperlink ref="AP5850" r:id="rId14" display="http://cdsbib.u-strasbg.fr/cgi-bin/cdsbib?1990RMxAA..21..381G" xr:uid="{00000000-0004-0000-0000-00000D000000}"/>
    <hyperlink ref="AP5853" r:id="rId15" display="http://cdsbib.u-strasbg.fr/cgi-bin/cdsbib?1990RMxAA..21..381G" xr:uid="{00000000-0004-0000-0000-00000E000000}"/>
    <hyperlink ref="AP5851" r:id="rId16" display="http://cdsbib.u-strasbg.fr/cgi-bin/cdsbib?1990RMxAA..21..381G" xr:uid="{00000000-0004-0000-0000-00000F000000}"/>
    <hyperlink ref="AP5829" r:id="rId17" display="http://cdsbib.u-strasbg.fr/cgi-bin/cdsbib?1990RMxAA..21..381G" xr:uid="{00000000-0004-0000-0000-000010000000}"/>
    <hyperlink ref="I2612" r:id="rId18" display="http://vsolj.cetus-net.org/bulletin.html" xr:uid="{00000000-0004-0000-0000-000011000000}"/>
    <hyperlink ref="AQ5963" r:id="rId19" display="http://cdsbib.u-strasbg.fr/cgi-bin/cdsbib?1990RMxAA..21..381G" xr:uid="{00000000-0004-0000-0000-000012000000}"/>
    <hyperlink ref="AQ515" r:id="rId20" display="http://cdsbib.u-strasbg.fr/cgi-bin/cdsbib?1990RMxAA..21..381G" xr:uid="{00000000-0004-0000-0000-000013000000}"/>
    <hyperlink ref="AQ5964" r:id="rId21" display="http://cdsbib.u-strasbg.fr/cgi-bin/cdsbib?1990RMxAA..21..381G" xr:uid="{00000000-0004-0000-0000-000014000000}"/>
    <hyperlink ref="H64867" r:id="rId22" display="http://vsolj.cetus-net.org/bulletin.html" xr:uid="{00000000-0004-0000-0000-000015000000}"/>
    <hyperlink ref="H64860" r:id="rId23" display="https://www.aavso.org/ejaavso" xr:uid="{00000000-0004-0000-0000-000016000000}"/>
    <hyperlink ref="I64867" r:id="rId24" display="http://vsolj.cetus-net.org/bulletin.html" xr:uid="{00000000-0004-0000-0000-000017000000}"/>
    <hyperlink ref="AQ58518" r:id="rId25" display="http://cdsbib.u-strasbg.fr/cgi-bin/cdsbib?1990RMxAA..21..381G" xr:uid="{00000000-0004-0000-0000-000018000000}"/>
    <hyperlink ref="H64864" r:id="rId26" display="https://www.aavso.org/ejaavso" xr:uid="{00000000-0004-0000-0000-000019000000}"/>
    <hyperlink ref="AP5882" r:id="rId27" display="http://cdsbib.u-strasbg.fr/cgi-bin/cdsbib?1990RMxAA..21..381G" xr:uid="{00000000-0004-0000-0000-00001A000000}"/>
    <hyperlink ref="AP5885" r:id="rId28" display="http://cdsbib.u-strasbg.fr/cgi-bin/cdsbib?1990RMxAA..21..381G" xr:uid="{00000000-0004-0000-0000-00001B000000}"/>
    <hyperlink ref="AP5883" r:id="rId29" display="http://cdsbib.u-strasbg.fr/cgi-bin/cdsbib?1990RMxAA..21..381G" xr:uid="{00000000-0004-0000-0000-00001C000000}"/>
    <hyperlink ref="AP5867" r:id="rId30" display="http://cdsbib.u-strasbg.fr/cgi-bin/cdsbib?1990RMxAA..21..381G" xr:uid="{00000000-0004-0000-0000-00001D000000}"/>
    <hyperlink ref="AQ6096" r:id="rId31" display="http://cdsbib.u-strasbg.fr/cgi-bin/cdsbib?1990RMxAA..21..381G" xr:uid="{00000000-0004-0000-0000-00001E000000}"/>
    <hyperlink ref="AQ6100" r:id="rId32" display="http://cdsbib.u-strasbg.fr/cgi-bin/cdsbib?1990RMxAA..21..381G" xr:uid="{00000000-0004-0000-0000-00001F000000}"/>
    <hyperlink ref="AQ244" r:id="rId33" display="http://cdsbib.u-strasbg.fr/cgi-bin/cdsbib?1990RMxAA..21..381G" xr:uid="{00000000-0004-0000-0000-000020000000}"/>
    <hyperlink ref="I2988" r:id="rId34" display="http://vsolj.cetus-net.org/bulletin.html" xr:uid="{00000000-0004-0000-0000-000021000000}"/>
    <hyperlink ref="H2988" r:id="rId35" display="http://vsolj.cetus-net.org/bulletin.html" xr:uid="{00000000-0004-0000-0000-000022000000}"/>
    <hyperlink ref="AQ905" r:id="rId36" display="http://cdsbib.u-strasbg.fr/cgi-bin/cdsbib?1990RMxAA..21..381G" xr:uid="{00000000-0004-0000-0000-000023000000}"/>
    <hyperlink ref="AQ904" r:id="rId37" display="http://cdsbib.u-strasbg.fr/cgi-bin/cdsbib?1990RMxAA..21..381G" xr:uid="{00000000-0004-0000-0000-000024000000}"/>
    <hyperlink ref="AP4158" r:id="rId38" display="http://cdsbib.u-strasbg.fr/cgi-bin/cdsbib?1990RMxAA..21..381G" xr:uid="{00000000-0004-0000-0000-000025000000}"/>
    <hyperlink ref="AP4176" r:id="rId39" display="http://cdsbib.u-strasbg.fr/cgi-bin/cdsbib?1990RMxAA..21..381G" xr:uid="{00000000-0004-0000-0000-000026000000}"/>
    <hyperlink ref="AP4177" r:id="rId40" display="http://cdsbib.u-strasbg.fr/cgi-bin/cdsbib?1990RMxAA..21..381G" xr:uid="{00000000-0004-0000-0000-000027000000}"/>
    <hyperlink ref="AP417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2023-01-26T05:30:28Z</dcterms:modified>
</cp:coreProperties>
</file>