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7CE04918-12F5-406B-8B7B-90217FFE7C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4" i="1" l="1"/>
  <c r="O23" i="1"/>
  <c r="O22" i="1"/>
  <c r="O25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<sst xmlns="http://schemas.openxmlformats.org/spreadsheetml/2006/main" count="56" uniqueCount="49">
  <si>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</si>
  <si>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</si>
  <si>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</si>
  <si>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</si>
  <si>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</si>
  <si>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</si>
  <si>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</si>
  <si>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</si>
  <si>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</si>
  <si>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</si>
  <si>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</si>
  <si>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</si>
  <si>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</si>
  <si>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</si>
  <si>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</si>
  <si>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</si>
  <si>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</si>
  <si>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</si>
  <si>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</si>
  <si>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</si>
  <si>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</si>
  <si>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</si>
  <si>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</si>
  <si>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</si>
  <si>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</si>
  <si>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</si>
  <si>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</si>
  <si>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</si>
  <si>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</si>
  <si>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</si>
  <si>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</si>
  <si>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</si>
  <si>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</si>
  <si>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</si>
  <si>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</si>
  <si>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</si>
  <si>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</si>
  <si>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</si>
  <si>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</si>
  <si>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</si>
  <si>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</si>
  <si>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</si>
  <si>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</si>
  <si>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</si>
  <si>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V1323 Cas</t>
  </si>
  <si>
    <t>EA+BE</t>
  </si>
  <si>
    <t>JBAV, 60</t>
  </si>
  <si>
    <t>I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</si>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</sst>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V1323</a:t>
            </a:r>
            <a:r>
              <a:rPr lang="en-AU" baseline="0"/>
              <a:t>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135.5</c:v>
                </c:pt>
                <c:pt idx="2">
                  <c:v>888.5</c:v>
                </c:pt>
                <c:pt idx="3">
                  <c:v>1073</c:v>
                </c:pt>
                <c:pt idx="4">
                  <c:v>1075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135.5</c:v>
                </c:pt>
                <c:pt idx="2">
                  <c:v>888.5</c:v>
                </c:pt>
                <c:pt idx="3">
                  <c:v>1073</c:v>
                </c:pt>
                <c:pt idx="4">
                  <c:v>1075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135.5</c:v>
                </c:pt>
                <c:pt idx="2">
                  <c:v>888.5</c:v>
                </c:pt>
                <c:pt idx="3">
                  <c:v>1073</c:v>
                </c:pt>
                <c:pt idx="4">
                  <c:v>1075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135.5</c:v>
                </c:pt>
                <c:pt idx="2">
                  <c:v>888.5</c:v>
                </c:pt>
                <c:pt idx="3">
                  <c:v>1073</c:v>
                </c:pt>
                <c:pt idx="4">
                  <c:v>1075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0.1555000000007567</c:v>
                </c:pt>
                <c:pt idx="2">
                  <c:v>0.20530000000144355</c:v>
                </c:pt>
                <c:pt idx="3">
                  <c:v>0.32600000000093132</c:v>
                </c:pt>
                <c:pt idx="4">
                  <c:v>0.39820000000327127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135.5</c:v>
                </c:pt>
                <c:pt idx="2">
                  <c:v>888.5</c:v>
                </c:pt>
                <c:pt idx="3">
                  <c:v>1073</c:v>
                </c:pt>
                <c:pt idx="4">
                  <c:v>1075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135.5</c:v>
                </c:pt>
                <c:pt idx="2">
                  <c:v>888.5</c:v>
                </c:pt>
                <c:pt idx="3">
                  <c:v>1073</c:v>
                </c:pt>
                <c:pt idx="4">
                  <c:v>1075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3.0999999999999999E-3</c:v>
                  </c:pt>
                  <c:pt idx="2">
                    <c:v>1.2999999999999999E-3</c:v>
                  </c:pt>
                  <c:pt idx="3">
                    <c:v>2.3E-3</c:v>
                  </c:pt>
                  <c:pt idx="4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135.5</c:v>
                </c:pt>
                <c:pt idx="2">
                  <c:v>888.5</c:v>
                </c:pt>
                <c:pt idx="3">
                  <c:v>1073</c:v>
                </c:pt>
                <c:pt idx="4">
                  <c:v>1075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135.5</c:v>
                </c:pt>
                <c:pt idx="2">
                  <c:v>888.5</c:v>
                </c:pt>
                <c:pt idx="3">
                  <c:v>1073</c:v>
                </c:pt>
                <c:pt idx="4">
                  <c:v>1075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4.8380804127687277E-2</c:v>
                </c:pt>
                <c:pt idx="1">
                  <c:v>8.4395780547724925E-2</c:v>
                </c:pt>
                <c:pt idx="2">
                  <c:v>0.28453804803324789</c:v>
                </c:pt>
                <c:pt idx="3">
                  <c:v>0.33357689046495964</c:v>
                </c:pt>
                <c:pt idx="4">
                  <c:v>0.33410847683278311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135.5</c:v>
                </c:pt>
                <c:pt idx="2">
                  <c:v>888.5</c:v>
                </c:pt>
                <c:pt idx="3">
                  <c:v>1073</c:v>
                </c:pt>
                <c:pt idx="4">
                  <c:v>1075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57378.305999999997</v>
      </c>
      <c r="D7" s="29"/>
    </row>
    <row r="8" spans="1:15" x14ac:dyDescent="0.2">
      <c r="A8" t="s">
        <v>3</v>
      </c>
      <c r="C8" s="8">
        <v>1.9401999999999999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4.8380804127687277E-2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2.6579318391171703E-4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59464.355108476826</v>
      </c>
      <c r="E15" s="14" t="s">
        <v>30</v>
      </c>
      <c r="F15" s="33">
        <f ca="1">NOW()+15018.5+$C$5/24</f>
        <v>59970.815287499994</v>
      </c>
    </row>
    <row r="16" spans="1:15" x14ac:dyDescent="0.2">
      <c r="A16" s="16" t="s">
        <v>4</v>
      </c>
      <c r="B16" s="10"/>
      <c r="C16" s="17">
        <f ca="1">+C8+C12</f>
        <v>1.9404657931839115</v>
      </c>
      <c r="E16" s="14" t="s">
        <v>35</v>
      </c>
      <c r="F16" s="15">
        <f ca="1">ROUND(2*(F15-$C$7)/$C$8,0)/2+F14</f>
        <v>1337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36</v>
      </c>
      <c r="F17" s="23">
        <f ca="1">ROUND(2*(F15-$C$15)/$C$16,0)/2+F14</f>
        <v>262</v>
      </c>
    </row>
    <row r="18" spans="1:21" ht="14.25" thickTop="1" thickBot="1" x14ac:dyDescent="0.25">
      <c r="A18" s="16" t="s">
        <v>5</v>
      </c>
      <c r="B18" s="10"/>
      <c r="C18" s="19">
        <f ca="1">+C15</f>
        <v>59464.355108476826</v>
      </c>
      <c r="D18" s="20">
        <f ca="1">+C16</f>
        <v>1.9404657931839115</v>
      </c>
      <c r="E18" s="14" t="s">
        <v>31</v>
      </c>
      <c r="F18" s="18">
        <f ca="1">+$C$15+$C$16*F17-15018.5-$C$5/24</f>
        <v>44954.652979624349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48</v>
      </c>
      <c r="C21" s="8">
        <v>57378.305999999997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4.8380804127687277E-2</v>
      </c>
      <c r="Q21" s="43">
        <f>+C21-15018.5</f>
        <v>42359.805999999997</v>
      </c>
    </row>
    <row r="22" spans="1:21" x14ac:dyDescent="0.2">
      <c r="A22" s="45" t="s">
        <v>46</v>
      </c>
      <c r="B22" s="46" t="s">
        <v>47</v>
      </c>
      <c r="C22" s="47">
        <v>57641.3586</v>
      </c>
      <c r="D22" s="45">
        <v>3.0999999999999999E-3</v>
      </c>
      <c r="E22">
        <f t="shared" ref="E22:E25" si="0">+(C22-C$7)/C$8</f>
        <v>135.58014637666361</v>
      </c>
      <c r="F22">
        <f t="shared" ref="F22:F25" si="1">ROUND(2*E22,0)/2</f>
        <v>135.5</v>
      </c>
      <c r="G22">
        <f t="shared" ref="G22:G25" si="2">+C22-(C$7+F22*C$8)</f>
        <v>0.1555000000007567</v>
      </c>
      <c r="K22">
        <f>+G22</f>
        <v>0.1555000000007567</v>
      </c>
      <c r="O22">
        <f t="shared" ref="O22:O25" ca="1" si="3">+C$11+C$12*$F22</f>
        <v>8.4395780547724925E-2</v>
      </c>
      <c r="Q22" s="43">
        <f t="shared" ref="Q22:Q25" si="4">+C22-15018.5</f>
        <v>42622.8586</v>
      </c>
    </row>
    <row r="23" spans="1:21" x14ac:dyDescent="0.2">
      <c r="A23" s="45" t="s">
        <v>46</v>
      </c>
      <c r="B23" s="46" t="s">
        <v>47</v>
      </c>
      <c r="C23" s="47">
        <v>59102.379000000001</v>
      </c>
      <c r="D23" s="45">
        <v>1.2999999999999999E-3</v>
      </c>
      <c r="E23">
        <f t="shared" si="0"/>
        <v>888.60581383362751</v>
      </c>
      <c r="F23">
        <f t="shared" si="1"/>
        <v>888.5</v>
      </c>
      <c r="G23">
        <f t="shared" si="2"/>
        <v>0.20530000000144355</v>
      </c>
      <c r="K23">
        <f>+G23</f>
        <v>0.20530000000144355</v>
      </c>
      <c r="O23">
        <f t="shared" ca="1" si="3"/>
        <v>0.28453804803324789</v>
      </c>
      <c r="Q23" s="43">
        <f t="shared" si="4"/>
        <v>44083.879000000001</v>
      </c>
    </row>
    <row r="24" spans="1:21" x14ac:dyDescent="0.2">
      <c r="A24" s="45" t="s">
        <v>46</v>
      </c>
      <c r="B24" s="46" t="s">
        <v>47</v>
      </c>
      <c r="C24" s="47">
        <v>59460.4666</v>
      </c>
      <c r="D24" s="45">
        <v>2.3E-3</v>
      </c>
      <c r="E24">
        <f t="shared" si="0"/>
        <v>1073.1680239150619</v>
      </c>
      <c r="F24">
        <f t="shared" si="1"/>
        <v>1073</v>
      </c>
      <c r="G24">
        <f t="shared" si="2"/>
        <v>0.32600000000093132</v>
      </c>
      <c r="K24">
        <f>+G24</f>
        <v>0.32600000000093132</v>
      </c>
      <c r="O24">
        <f t="shared" ca="1" si="3"/>
        <v>0.33357689046495964</v>
      </c>
      <c r="Q24" s="43">
        <f t="shared" si="4"/>
        <v>44441.9666</v>
      </c>
    </row>
    <row r="25" spans="1:21" x14ac:dyDescent="0.2">
      <c r="A25" s="45" t="s">
        <v>46</v>
      </c>
      <c r="B25" s="46" t="s">
        <v>47</v>
      </c>
      <c r="C25" s="47">
        <v>59464.419199999997</v>
      </c>
      <c r="D25" s="45">
        <v>3.3E-3</v>
      </c>
      <c r="E25">
        <f t="shared" si="0"/>
        <v>1075.205236573549</v>
      </c>
      <c r="F25">
        <f t="shared" si="1"/>
        <v>1075</v>
      </c>
      <c r="G25">
        <f t="shared" si="2"/>
        <v>0.39820000000327127</v>
      </c>
      <c r="K25">
        <f>+G25</f>
        <v>0.39820000000327127</v>
      </c>
      <c r="O25">
        <f t="shared" ca="1" si="3"/>
        <v>0.33410847683278311</v>
      </c>
      <c r="Q25" s="43">
        <f t="shared" si="4"/>
        <v>44445.919199999997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2023-01-26T06:34:00Z</dcterms:modified>
</cp:coreProperties>
</file>