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157A176A-7BD5-41DA-B34A-0019AD170E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1" i="1"/>
  <c r="F21" i="1" s="1"/>
  <c r="G21" i="1" s="1"/>
  <c r="I21" i="1" s="1"/>
  <c r="Q24" i="1"/>
  <c r="Q25" i="1"/>
  <c r="Q21" i="1"/>
  <c r="Q22" i="1"/>
  <c r="E24" i="1"/>
  <c r="F24" i="1" s="1"/>
  <c r="G24" i="1" s="1"/>
  <c r="K24" i="1" s="1"/>
  <c r="F16" i="1"/>
  <c r="C17" i="1"/>
  <c r="Q23" i="1"/>
  <c r="E23" i="1"/>
  <c r="F23" i="1" s="1"/>
  <c r="G23" i="1" s="1"/>
  <c r="I23" i="1" s="1"/>
  <c r="E25" i="1"/>
  <c r="F25" i="1"/>
  <c r="G25" i="1" s="1"/>
  <c r="K25" i="1" s="1"/>
  <c r="E22" i="1"/>
  <c r="F22" i="1" s="1"/>
  <c r="G22" i="1" s="1"/>
  <c r="I22" i="1" s="1"/>
  <c r="C12" i="1"/>
  <c r="C11" i="1"/>
  <c r="O26" i="1" l="1"/>
  <c r="C15" i="1"/>
  <c r="O23" i="1"/>
  <c r="O25" i="1"/>
  <c r="O21" i="1"/>
  <c r="O24" i="1"/>
  <c r="O22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<sst xmlns="http://schemas.openxmlformats.org/spreadsheetml/2006/main" count="67" uniqueCount="58">
  <si>
    <t>OEJV 0198</t>
  </si>
  <si>
    <t>OEJV 0155</t>
  </si>
  <si>
    <t>I</t>
  </si>
  <si>
    <t>II</t>
  </si>
  <si>
    <t>0,0050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</si>
  <si>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</si>
  <si>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</si>
  <si>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</si>
  <si>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</si>
  <si>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</si>
  <si>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</si>
  <si>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</si>
  <si>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</si>
  <si>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</si>
  <si>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</si>
  <si>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</si>
  <si>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</si>
  <si>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</si>
  <si>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</si>
  <si>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</si>
  <si>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</si>
  <si>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</si>
  <si>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</si>
  <si>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</si>
  <si>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</si>
  <si>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</si>
  <si>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</si>
  <si>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</si>
  <si>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</si>
  <si>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</si>
  <si>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</si>
  <si>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</si>
  <si>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</si>
  <si>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</si>
  <si>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</si>
  <si>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</si>
  <si>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</si>
  <si>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</si>
  <si>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</si>
  <si>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</si>
  <si>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</si>
  <si>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</si>
  <si>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</si>
  <si>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</si>
  <si>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</si>
  <si>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</si>
  <si>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V0701 Cen</t>
  </si>
  <si>
    <t>G8273-1787</t>
  </si>
  <si>
    <t>EB/KE</t>
  </si>
  <si>
    <t>pr_0</t>
  </si>
  <si>
    <t xml:space="preserve">B9V              </t>
  </si>
  <si>
    <t>GCVS</t>
  </si>
  <si>
    <t>as of 2019-07-04</t>
  </si>
  <si>
    <t>OEJV 0130</t>
  </si>
  <si>
    <t>JAVSO, 48, 250</t>
  </si>
  <si>
    <t>V0701 Cen / GSC 8273-1787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</si>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</sst>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18" fillId="0" borderId="0" xfId="0" applyFont="1" applyAlignment="1"/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center"/>
    </xf>
    <xf numFmtId="0" fontId="14" fillId="0" borderId="0" xfId="41" applyFont="1" applyAlignment="1">
      <alignment horizontal="left" vertical="center"/>
    </xf>
    <xf numFmtId="0" fontId="14" fillId="0" borderId="0" xfId="41" applyFont="1" applyAlignment="1">
      <alignment horizontal="center" vertical="center"/>
    </xf>
    <xf numFmtId="0" fontId="14" fillId="0" borderId="0" xfId="41" applyFont="1" applyAlignment="1">
      <alignment horizontal="left"/>
    </xf>
    <xf numFmtId="0" fontId="14" fillId="0" borderId="0" xfId="41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V0701 Cen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20300751879698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0A-4F15-B6A0-5E2EA215628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4.4437616452341899E-4</c:v>
                </c:pt>
                <c:pt idx="1">
                  <c:v>-4.2532286170171574E-4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0A-4F15-B6A0-5E2EA215628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0A-4F15-B6A0-5E2EA215628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-2.5259294707211666E-3</c:v>
                </c:pt>
                <c:pt idx="4">
                  <c:v>4.4106988934800029E-4</c:v>
                </c:pt>
                <c:pt idx="5">
                  <c:v>9.6699677669676021E-4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0A-4F15-B6A0-5E2EA215628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0A-4F15-B6A0-5E2EA215628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0A-4F15-B6A0-5E2EA215628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5.0000000000000001E-3</c:v>
                  </c:pt>
                  <c:pt idx="1">
                    <c:v>0</c:v>
                  </c:pt>
                  <c:pt idx="2">
                    <c:v>0</c:v>
                  </c:pt>
                  <c:pt idx="3">
                    <c:v>1.9E-3</c:v>
                  </c:pt>
                  <c:pt idx="4">
                    <c:v>2.8E-3</c:v>
                  </c:pt>
                  <c:pt idx="5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0A-4F15-B6A0-5E2EA215628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3.7148806343361281E-5</c:v>
                </c:pt>
                <c:pt idx="1">
                  <c:v>-5.4402938856105108E-5</c:v>
                </c:pt>
                <c:pt idx="2">
                  <c:v>-5.4402938856105108E-5</c:v>
                </c:pt>
                <c:pt idx="3">
                  <c:v>-3.2662676957688822E-4</c:v>
                </c:pt>
                <c:pt idx="4">
                  <c:v>-3.2891790109618028E-4</c:v>
                </c:pt>
                <c:pt idx="5">
                  <c:v>-3.7160775981278537E-4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0A-4F15-B6A0-5E2EA215628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-979</c:v>
                </c:pt>
                <c:pt idx="1">
                  <c:v>0</c:v>
                </c:pt>
                <c:pt idx="2">
                  <c:v>0</c:v>
                </c:pt>
                <c:pt idx="3">
                  <c:v>2911</c:v>
                </c:pt>
                <c:pt idx="4">
                  <c:v>2935.5</c:v>
                </c:pt>
                <c:pt idx="5">
                  <c:v>3392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0A-4F15-B6A0-5E2EA2156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777112"/>
        <c:axId val="1"/>
      </c:scatterChart>
      <c:valAx>
        <c:axId val="812777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777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02737FF-2F43-1710-129B-B3949CAC3B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s://www.aavso.org/ejaavso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55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vsolj.cetus-net.org/bulletin.html" TargetMode="External"/><Relationship Id="rId54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s://www.aavso.org/ejaavso" TargetMode="External"/><Relationship Id="rId53" Type="http://schemas.openxmlformats.org/officeDocument/2006/relationships/hyperlink" Target="http://vsolj.cetus-net.org/bulletin.html" TargetMode="External"/><Relationship Id="rId58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57" Type="http://schemas.openxmlformats.org/officeDocument/2006/relationships/hyperlink" Target="http://cdsbib.u-strasbg.fr/cgi-bin/cdsbib?1990RMxAA..21..381G" TargetMode="External"/><Relationship Id="rId61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6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vsolj.cetus-net.org/bulletin.html" TargetMode="External"/><Relationship Id="rId48" Type="http://schemas.openxmlformats.org/officeDocument/2006/relationships/hyperlink" Target="http://cdsbib.u-strasbg.fr/cgi-bin/cdsbib?1990RMxAA..21..381G" TargetMode="External"/><Relationship Id="rId56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59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55</v>
      </c>
      <c r="F1" s="37" t="s">
        <v>46</v>
      </c>
      <c r="G1" s="31">
        <v>2011</v>
      </c>
      <c r="H1" s="38"/>
      <c r="I1" s="39" t="s">
        <v>47</v>
      </c>
      <c r="J1" s="37" t="s">
        <v>46</v>
      </c>
      <c r="K1" s="40">
        <v>13.313770000000002</v>
      </c>
      <c r="L1" s="33">
        <v>-51.461799999999997</v>
      </c>
      <c r="M1" s="34">
        <v>56104.302425322865</v>
      </c>
      <c r="N1" s="34">
        <v>0.73845032655671838</v>
      </c>
      <c r="O1" s="32" t="s">
        <v>48</v>
      </c>
      <c r="P1" s="33">
        <v>8.8000000000000007</v>
      </c>
      <c r="Q1" s="33">
        <v>9.3000000000000007</v>
      </c>
      <c r="R1" s="41" t="s">
        <v>49</v>
      </c>
      <c r="S1" s="32" t="s">
        <v>50</v>
      </c>
    </row>
    <row r="2" spans="1:19" x14ac:dyDescent="0.2">
      <c r="A2" t="s">
        <v>28</v>
      </c>
      <c r="B2" t="s">
        <v>48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5</v>
      </c>
      <c r="C4" s="27">
        <v>56104.302000000003</v>
      </c>
      <c r="D4" s="28">
        <v>0.73845000000000005</v>
      </c>
      <c r="E4" s="42" t="s">
        <v>52</v>
      </c>
    </row>
    <row r="5" spans="1:19" ht="13.5" thickTop="1" x14ac:dyDescent="0.2">
      <c r="A5" s="9" t="s">
        <v>33</v>
      </c>
      <c r="B5" s="10"/>
      <c r="C5" s="11">
        <v>-9.5</v>
      </c>
      <c r="D5" s="10" t="s">
        <v>34</v>
      </c>
      <c r="E5" s="10"/>
    </row>
    <row r="6" spans="1:19" x14ac:dyDescent="0.2">
      <c r="A6" s="5" t="s">
        <v>6</v>
      </c>
    </row>
    <row r="7" spans="1:19" x14ac:dyDescent="0.2">
      <c r="A7" t="s">
        <v>7</v>
      </c>
      <c r="C7" s="8">
        <v>56104.302425322865</v>
      </c>
      <c r="D7" s="29" t="s">
        <v>51</v>
      </c>
    </row>
    <row r="8" spans="1:19" x14ac:dyDescent="0.2">
      <c r="A8" t="s">
        <v>8</v>
      </c>
      <c r="C8" s="8">
        <v>0.73845032655671838</v>
      </c>
      <c r="D8" s="29" t="s">
        <v>51</v>
      </c>
    </row>
    <row r="9" spans="1:19" x14ac:dyDescent="0.2">
      <c r="A9" s="24" t="s">
        <v>37</v>
      </c>
      <c r="C9" s="25">
        <v>21</v>
      </c>
      <c r="D9" s="22" t="s">
        <v>56</v>
      </c>
      <c r="E9" s="23" t="s">
        <v>57</v>
      </c>
    </row>
    <row r="10" spans="1:19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19" x14ac:dyDescent="0.2">
      <c r="A11" s="10" t="s">
        <v>20</v>
      </c>
      <c r="B11" s="10"/>
      <c r="C11" s="21">
        <f ca="1">INTERCEPT(INDIRECT($E$9):G992,INDIRECT($D$9):F992)</f>
        <v>-5.4402938856105108E-5</v>
      </c>
      <c r="D11" s="3"/>
      <c r="E11" s="10"/>
    </row>
    <row r="12" spans="1:19" x14ac:dyDescent="0.2">
      <c r="A12" s="10" t="s">
        <v>21</v>
      </c>
      <c r="B12" s="10"/>
      <c r="C12" s="21">
        <f ca="1">SLOPE(INDIRECT($E$9):G992,INDIRECT($D$9):F992)</f>
        <v>-9.3515572216002439E-8</v>
      </c>
      <c r="D12" s="3"/>
      <c r="E12" s="10"/>
    </row>
    <row r="13" spans="1:19" x14ac:dyDescent="0.2">
      <c r="A13" s="10" t="s">
        <v>23</v>
      </c>
      <c r="B13" s="10"/>
      <c r="C13" s="3" t="s">
        <v>18</v>
      </c>
    </row>
    <row r="14" spans="1:19" x14ac:dyDescent="0.2">
      <c r="A14" s="10"/>
      <c r="B14" s="10"/>
      <c r="C14" s="10"/>
    </row>
    <row r="15" spans="1:19" x14ac:dyDescent="0.2">
      <c r="A15" s="12" t="s">
        <v>22</v>
      </c>
      <c r="B15" s="10"/>
      <c r="C15" s="13">
        <f ca="1">(C7+C11)+(C8+C12)*INT(MAX(F21:F3533))</f>
        <v>58609.125561395493</v>
      </c>
      <c r="E15" s="14" t="s">
        <v>39</v>
      </c>
      <c r="F15" s="35">
        <v>1</v>
      </c>
    </row>
    <row r="16" spans="1:19" x14ac:dyDescent="0.2">
      <c r="A16" s="16" t="s">
        <v>9</v>
      </c>
      <c r="B16" s="10"/>
      <c r="C16" s="17">
        <f ca="1">+C8+C12</f>
        <v>0.73845023304114621</v>
      </c>
      <c r="E16" s="14" t="s">
        <v>35</v>
      </c>
      <c r="F16" s="36">
        <f ca="1">NOW()+15018.5+$C$5/24</f>
        <v>59970.820476736109</v>
      </c>
    </row>
    <row r="17" spans="1:21" ht="13.5" thickBot="1" x14ac:dyDescent="0.25">
      <c r="A17" s="14" t="s">
        <v>32</v>
      </c>
      <c r="B17" s="10"/>
      <c r="C17" s="10">
        <f>COUNT(C21:C2191)</f>
        <v>6</v>
      </c>
      <c r="E17" s="14" t="s">
        <v>40</v>
      </c>
      <c r="F17" s="15">
        <f ca="1">ROUND(2*(F16-$C$7)/$C$8,0)/2+F15</f>
        <v>5237</v>
      </c>
    </row>
    <row r="18" spans="1:21" ht="14.25" thickTop="1" thickBot="1" x14ac:dyDescent="0.25">
      <c r="A18" s="16" t="s">
        <v>10</v>
      </c>
      <c r="B18" s="10"/>
      <c r="C18" s="19">
        <f ca="1">+C15</f>
        <v>58609.125561395493</v>
      </c>
      <c r="D18" s="20">
        <f ca="1">+C16</f>
        <v>0.73845023304114621</v>
      </c>
      <c r="E18" s="14" t="s">
        <v>41</v>
      </c>
      <c r="F18" s="23">
        <f ca="1">ROUND(2*(F16-$C$15)/$C$16,0)/2+F15</f>
        <v>1845</v>
      </c>
    </row>
    <row r="19" spans="1:21" ht="13.5" thickTop="1" x14ac:dyDescent="0.2">
      <c r="E19" s="14" t="s">
        <v>36</v>
      </c>
      <c r="F19" s="18">
        <f ca="1">+$C$15+$C$16*F18-15018.5-$C$5/24</f>
        <v>44953.462074689742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s="45" t="s">
        <v>53</v>
      </c>
      <c r="B21" s="46" t="s">
        <v>2</v>
      </c>
      <c r="C21" s="45">
        <v>55381.36</v>
      </c>
      <c r="D21" s="45">
        <v>5.0000000000000001E-3</v>
      </c>
      <c r="E21">
        <f t="shared" ref="E21:E26" si="0">+(C21-C$7)/C$8</f>
        <v>-978.99939823147622</v>
      </c>
      <c r="F21">
        <f t="shared" ref="F21:F26" si="1">ROUND(2*E21,0)/2</f>
        <v>-979</v>
      </c>
      <c r="G21">
        <f t="shared" ref="G21:G26" si="2">+C21-(C$7+F21*C$8)</f>
        <v>4.4437616452341899E-4</v>
      </c>
      <c r="I21">
        <f>+G21</f>
        <v>4.4437616452341899E-4</v>
      </c>
      <c r="O21">
        <f t="shared" ref="O21:O26" ca="1" si="3">+C$11+C$12*$F21</f>
        <v>3.7148806343361281E-5</v>
      </c>
      <c r="Q21" s="2">
        <f t="shared" ref="Q21:Q26" si="4">+C21-15018.5</f>
        <v>40362.86</v>
      </c>
    </row>
    <row r="22" spans="1:21" x14ac:dyDescent="0.2">
      <c r="A22" s="47" t="s">
        <v>1</v>
      </c>
      <c r="B22" s="48" t="s">
        <v>2</v>
      </c>
      <c r="C22" s="45">
        <v>56104.302000000003</v>
      </c>
      <c r="D22" s="45" t="s">
        <v>4</v>
      </c>
      <c r="E22">
        <f t="shared" si="0"/>
        <v>-5.759667866692288E-4</v>
      </c>
      <c r="F22">
        <f t="shared" si="1"/>
        <v>0</v>
      </c>
      <c r="G22">
        <f t="shared" si="2"/>
        <v>-4.2532286170171574E-4</v>
      </c>
      <c r="I22">
        <f>+G22</f>
        <v>-4.2532286170171574E-4</v>
      </c>
      <c r="O22">
        <f t="shared" ca="1" si="3"/>
        <v>-5.4402938856105108E-5</v>
      </c>
      <c r="Q22" s="2">
        <f t="shared" si="4"/>
        <v>41085.802000000003</v>
      </c>
    </row>
    <row r="23" spans="1:21" x14ac:dyDescent="0.2">
      <c r="A23" t="s">
        <v>51</v>
      </c>
      <c r="C23" s="8">
        <v>56104.302425322865</v>
      </c>
      <c r="D23" s="8" t="s">
        <v>18</v>
      </c>
      <c r="E23">
        <f t="shared" si="0"/>
        <v>0</v>
      </c>
      <c r="F23">
        <f t="shared" si="1"/>
        <v>0</v>
      </c>
      <c r="G23">
        <f t="shared" si="2"/>
        <v>0</v>
      </c>
      <c r="I23">
        <f>+G23</f>
        <v>0</v>
      </c>
      <c r="O23">
        <f t="shared" ca="1" si="3"/>
        <v>-5.4402938856105108E-5</v>
      </c>
      <c r="Q23" s="2">
        <f t="shared" si="4"/>
        <v>41085.802425322865</v>
      </c>
    </row>
    <row r="24" spans="1:21" x14ac:dyDescent="0.2">
      <c r="A24" s="43" t="s">
        <v>0</v>
      </c>
      <c r="B24" s="44" t="s">
        <v>2</v>
      </c>
      <c r="C24" s="43">
        <v>58253.928800000002</v>
      </c>
      <c r="D24" s="43">
        <v>1.9E-3</v>
      </c>
      <c r="E24">
        <f t="shared" si="0"/>
        <v>2910.9965794185746</v>
      </c>
      <c r="F24">
        <f t="shared" si="1"/>
        <v>2911</v>
      </c>
      <c r="G24">
        <f t="shared" si="2"/>
        <v>-2.5259294707211666E-3</v>
      </c>
      <c r="K24">
        <f>+G24</f>
        <v>-2.5259294707211666E-3</v>
      </c>
      <c r="O24">
        <f t="shared" ca="1" si="3"/>
        <v>-3.2662676957688822E-4</v>
      </c>
      <c r="Q24" s="2">
        <f t="shared" si="4"/>
        <v>43235.428800000002</v>
      </c>
    </row>
    <row r="25" spans="1:21" x14ac:dyDescent="0.2">
      <c r="A25" s="43" t="s">
        <v>0</v>
      </c>
      <c r="B25" s="44" t="s">
        <v>3</v>
      </c>
      <c r="C25" s="43">
        <v>58272.023800000003</v>
      </c>
      <c r="D25" s="43">
        <v>2.8E-3</v>
      </c>
      <c r="E25">
        <f t="shared" si="0"/>
        <v>2935.5005972912122</v>
      </c>
      <c r="F25">
        <f t="shared" si="1"/>
        <v>2935.5</v>
      </c>
      <c r="G25">
        <f t="shared" si="2"/>
        <v>4.4106988934800029E-4</v>
      </c>
      <c r="K25">
        <f>+G25</f>
        <v>4.4106988934800029E-4</v>
      </c>
      <c r="O25">
        <f t="shared" ca="1" si="3"/>
        <v>-3.2891790109618028E-4</v>
      </c>
      <c r="Q25" s="2">
        <f t="shared" si="4"/>
        <v>43253.523800000003</v>
      </c>
    </row>
    <row r="26" spans="1:21" ht="12" customHeight="1" x14ac:dyDescent="0.2">
      <c r="A26" s="49" t="s">
        <v>54</v>
      </c>
      <c r="B26" s="50" t="s">
        <v>2</v>
      </c>
      <c r="C26" s="51">
        <v>58609.126900000032</v>
      </c>
      <c r="D26" s="49">
        <v>1.4E-3</v>
      </c>
      <c r="E26">
        <f t="shared" si="0"/>
        <v>3392.0013094946858</v>
      </c>
      <c r="F26">
        <f t="shared" si="1"/>
        <v>3392</v>
      </c>
      <c r="G26">
        <f t="shared" si="2"/>
        <v>9.6699677669676021E-4</v>
      </c>
      <c r="K26">
        <f>+G26</f>
        <v>9.6699677669676021E-4</v>
      </c>
      <c r="O26">
        <f t="shared" ca="1" si="3"/>
        <v>-3.7160775981278537E-4</v>
      </c>
      <c r="Q26" s="2">
        <f t="shared" si="4"/>
        <v>43590.626900000032</v>
      </c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64663" r:id="rId1" display="http://vsolj.cetus-net.org/bulletin.html" xr:uid="{00000000-0004-0000-0000-000000000000}"/>
    <hyperlink ref="H64656" r:id="rId2" display="https://www.aavso.org/ejaavso" xr:uid="{00000000-0004-0000-0000-000001000000}"/>
    <hyperlink ref="I64663" r:id="rId3" display="http://vsolj.cetus-net.org/bulletin.html" xr:uid="{00000000-0004-0000-0000-000002000000}"/>
    <hyperlink ref="AQ58314" r:id="rId4" display="http://cdsbib.u-strasbg.fr/cgi-bin/cdsbib?1990RMxAA..21..381G" xr:uid="{00000000-0004-0000-0000-000003000000}"/>
    <hyperlink ref="H64660" r:id="rId5" display="https://www.aavso.org/ejaavso" xr:uid="{00000000-0004-0000-0000-000004000000}"/>
    <hyperlink ref="AP5678" r:id="rId6" display="http://cdsbib.u-strasbg.fr/cgi-bin/cdsbib?1990RMxAA..21..381G" xr:uid="{00000000-0004-0000-0000-000005000000}"/>
    <hyperlink ref="AP5681" r:id="rId7" display="http://cdsbib.u-strasbg.fr/cgi-bin/cdsbib?1990RMxAA..21..381G" xr:uid="{00000000-0004-0000-0000-000006000000}"/>
    <hyperlink ref="AP5679" r:id="rId8" display="http://cdsbib.u-strasbg.fr/cgi-bin/cdsbib?1990RMxAA..21..381G" xr:uid="{00000000-0004-0000-0000-000007000000}"/>
    <hyperlink ref="AP5663" r:id="rId9" display="http://cdsbib.u-strasbg.fr/cgi-bin/cdsbib?1990RMxAA..21..381G" xr:uid="{00000000-0004-0000-0000-000008000000}"/>
    <hyperlink ref="AQ5892" r:id="rId10" display="http://cdsbib.u-strasbg.fr/cgi-bin/cdsbib?1990RMxAA..21..381G" xr:uid="{00000000-0004-0000-0000-000009000000}"/>
    <hyperlink ref="AQ5896" r:id="rId11" display="http://cdsbib.u-strasbg.fr/cgi-bin/cdsbib?1990RMxAA..21..381G" xr:uid="{00000000-0004-0000-0000-00000A000000}"/>
    <hyperlink ref="AQ40" r:id="rId12" display="http://cdsbib.u-strasbg.fr/cgi-bin/cdsbib?1990RMxAA..21..381G" xr:uid="{00000000-0004-0000-0000-00000B000000}"/>
    <hyperlink ref="I2784" r:id="rId13" display="http://vsolj.cetus-net.org/bulletin.html" xr:uid="{00000000-0004-0000-0000-00000C000000}"/>
    <hyperlink ref="H2784" r:id="rId14" display="http://vsolj.cetus-net.org/bulletin.html" xr:uid="{00000000-0004-0000-0000-00000D000000}"/>
    <hyperlink ref="AQ701" r:id="rId15" display="http://cdsbib.u-strasbg.fr/cgi-bin/cdsbib?1990RMxAA..21..381G" xr:uid="{00000000-0004-0000-0000-00000E000000}"/>
    <hyperlink ref="AQ700" r:id="rId16" display="http://cdsbib.u-strasbg.fr/cgi-bin/cdsbib?1990RMxAA..21..381G" xr:uid="{00000000-0004-0000-0000-00000F000000}"/>
    <hyperlink ref="AP3954" r:id="rId17" display="http://cdsbib.u-strasbg.fr/cgi-bin/cdsbib?1990RMxAA..21..381G" xr:uid="{00000000-0004-0000-0000-000010000000}"/>
    <hyperlink ref="AP3972" r:id="rId18" display="http://cdsbib.u-strasbg.fr/cgi-bin/cdsbib?1990RMxAA..21..381G" xr:uid="{00000000-0004-0000-0000-000011000000}"/>
    <hyperlink ref="AP3973" r:id="rId19" display="http://cdsbib.u-strasbg.fr/cgi-bin/cdsbib?1990RMxAA..21..381G" xr:uid="{00000000-0004-0000-0000-000012000000}"/>
    <hyperlink ref="AP3969" r:id="rId20" display="http://cdsbib.u-strasbg.fr/cgi-bin/cdsbib?1990RMxAA..21..381G" xr:uid="{00000000-0004-0000-0000-000013000000}"/>
    <hyperlink ref="L1727" r:id="rId21" display="http://vsolj.cetus-net.org/bulletin.html" xr:uid="{00000000-0004-0000-0000-000014000000}"/>
    <hyperlink ref="L1720" r:id="rId22" display="https://www.aavso.org/ejaavso" xr:uid="{00000000-0004-0000-0000-000015000000}"/>
    <hyperlink ref="M1727" r:id="rId23" display="http://vsolj.cetus-net.org/bulletin.html" xr:uid="{00000000-0004-0000-0000-000016000000}"/>
    <hyperlink ref="AU60914" r:id="rId24" display="http://cdsbib.u-strasbg.fr/cgi-bin/cdsbib?1990RMxAA..21..381G" xr:uid="{00000000-0004-0000-0000-000017000000}"/>
    <hyperlink ref="L1724" r:id="rId25" display="https://www.aavso.org/ejaavso" xr:uid="{00000000-0004-0000-0000-000018000000}"/>
    <hyperlink ref="AT8278" r:id="rId26" display="http://cdsbib.u-strasbg.fr/cgi-bin/cdsbib?1990RMxAA..21..381G" xr:uid="{00000000-0004-0000-0000-000019000000}"/>
    <hyperlink ref="AT8281" r:id="rId27" display="http://cdsbib.u-strasbg.fr/cgi-bin/cdsbib?1990RMxAA..21..381G" xr:uid="{00000000-0004-0000-0000-00001A000000}"/>
    <hyperlink ref="AT8279" r:id="rId28" display="http://cdsbib.u-strasbg.fr/cgi-bin/cdsbib?1990RMxAA..21..381G" xr:uid="{00000000-0004-0000-0000-00001B000000}"/>
    <hyperlink ref="AT8263" r:id="rId29" display="http://cdsbib.u-strasbg.fr/cgi-bin/cdsbib?1990RMxAA..21..381G" xr:uid="{00000000-0004-0000-0000-00001C000000}"/>
    <hyperlink ref="AU8492" r:id="rId30" display="http://cdsbib.u-strasbg.fr/cgi-bin/cdsbib?1990RMxAA..21..381G" xr:uid="{00000000-0004-0000-0000-00001D000000}"/>
    <hyperlink ref="AU8496" r:id="rId31" display="http://cdsbib.u-strasbg.fr/cgi-bin/cdsbib?1990RMxAA..21..381G" xr:uid="{00000000-0004-0000-0000-00001E000000}"/>
    <hyperlink ref="AU2640" r:id="rId32" display="http://cdsbib.u-strasbg.fr/cgi-bin/cdsbib?1990RMxAA..21..381G" xr:uid="{00000000-0004-0000-0000-00001F000000}"/>
    <hyperlink ref="M5384" r:id="rId33" display="http://vsolj.cetus-net.org/bulletin.html" xr:uid="{00000000-0004-0000-0000-000020000000}"/>
    <hyperlink ref="L5384" r:id="rId34" display="http://vsolj.cetus-net.org/bulletin.html" xr:uid="{00000000-0004-0000-0000-000021000000}"/>
    <hyperlink ref="AU3301" r:id="rId35" display="http://cdsbib.u-strasbg.fr/cgi-bin/cdsbib?1990RMxAA..21..381G" xr:uid="{00000000-0004-0000-0000-000022000000}"/>
    <hyperlink ref="AU3300" r:id="rId36" display="http://cdsbib.u-strasbg.fr/cgi-bin/cdsbib?1990RMxAA..21..381G" xr:uid="{00000000-0004-0000-0000-000023000000}"/>
    <hyperlink ref="AT6554" r:id="rId37" display="http://cdsbib.u-strasbg.fr/cgi-bin/cdsbib?1990RMxAA..21..381G" xr:uid="{00000000-0004-0000-0000-000024000000}"/>
    <hyperlink ref="AT6572" r:id="rId38" display="http://cdsbib.u-strasbg.fr/cgi-bin/cdsbib?1990RMxAA..21..381G" xr:uid="{00000000-0004-0000-0000-000025000000}"/>
    <hyperlink ref="AT6573" r:id="rId39" display="http://cdsbib.u-strasbg.fr/cgi-bin/cdsbib?1990RMxAA..21..381G" xr:uid="{00000000-0004-0000-0000-000026000000}"/>
    <hyperlink ref="AT6569" r:id="rId40" display="http://cdsbib.u-strasbg.fr/cgi-bin/cdsbib?1990RMxAA..21..381G" xr:uid="{00000000-0004-0000-0000-000027000000}"/>
    <hyperlink ref="L196" r:id="rId41" display="http://vsolj.cetus-net.org/bulletin.html" xr:uid="{00000000-0004-0000-0000-000028000000}"/>
    <hyperlink ref="L189" r:id="rId42" display="https://www.aavso.org/ejaavso" xr:uid="{00000000-0004-0000-0000-000029000000}"/>
    <hyperlink ref="M196" r:id="rId43" display="http://vsolj.cetus-net.org/bulletin.html" xr:uid="{00000000-0004-0000-0000-00002A000000}"/>
    <hyperlink ref="AU59383" r:id="rId44" display="http://cdsbib.u-strasbg.fr/cgi-bin/cdsbib?1990RMxAA..21..381G" xr:uid="{00000000-0004-0000-0000-00002B000000}"/>
    <hyperlink ref="L193" r:id="rId45" display="https://www.aavso.org/ejaavso" xr:uid="{00000000-0004-0000-0000-00002C000000}"/>
    <hyperlink ref="AT6747" r:id="rId46" display="http://cdsbib.u-strasbg.fr/cgi-bin/cdsbib?1990RMxAA..21..381G" xr:uid="{00000000-0004-0000-0000-00002D000000}"/>
    <hyperlink ref="AT6750" r:id="rId47" display="http://cdsbib.u-strasbg.fr/cgi-bin/cdsbib?1990RMxAA..21..381G" xr:uid="{00000000-0004-0000-0000-00002E000000}"/>
    <hyperlink ref="AT6748" r:id="rId48" display="http://cdsbib.u-strasbg.fr/cgi-bin/cdsbib?1990RMxAA..21..381G" xr:uid="{00000000-0004-0000-0000-00002F000000}"/>
    <hyperlink ref="AT6732" r:id="rId49" display="http://cdsbib.u-strasbg.fr/cgi-bin/cdsbib?1990RMxAA..21..381G" xr:uid="{00000000-0004-0000-0000-000030000000}"/>
    <hyperlink ref="AU6961" r:id="rId50" display="http://cdsbib.u-strasbg.fr/cgi-bin/cdsbib?1990RMxAA..21..381G" xr:uid="{00000000-0004-0000-0000-000031000000}"/>
    <hyperlink ref="AU6965" r:id="rId51" display="http://cdsbib.u-strasbg.fr/cgi-bin/cdsbib?1990RMxAA..21..381G" xr:uid="{00000000-0004-0000-0000-000032000000}"/>
    <hyperlink ref="AU1109" r:id="rId52" display="http://cdsbib.u-strasbg.fr/cgi-bin/cdsbib?1990RMxAA..21..381G" xr:uid="{00000000-0004-0000-0000-000033000000}"/>
    <hyperlink ref="M3853" r:id="rId53" display="http://vsolj.cetus-net.org/bulletin.html" xr:uid="{00000000-0004-0000-0000-000034000000}"/>
    <hyperlink ref="L3853" r:id="rId54" display="http://vsolj.cetus-net.org/bulletin.html" xr:uid="{00000000-0004-0000-0000-000035000000}"/>
    <hyperlink ref="AU1770" r:id="rId55" display="http://cdsbib.u-strasbg.fr/cgi-bin/cdsbib?1990RMxAA..21..381G" xr:uid="{00000000-0004-0000-0000-000036000000}"/>
    <hyperlink ref="AU1769" r:id="rId56" display="http://cdsbib.u-strasbg.fr/cgi-bin/cdsbib?1990RMxAA..21..381G" xr:uid="{00000000-0004-0000-0000-000037000000}"/>
    <hyperlink ref="AT5023" r:id="rId57" display="http://cdsbib.u-strasbg.fr/cgi-bin/cdsbib?1990RMxAA..21..381G" xr:uid="{00000000-0004-0000-0000-000038000000}"/>
    <hyperlink ref="AT5041" r:id="rId58" display="http://cdsbib.u-strasbg.fr/cgi-bin/cdsbib?1990RMxAA..21..381G" xr:uid="{00000000-0004-0000-0000-000039000000}"/>
    <hyperlink ref="AT5042" r:id="rId59" display="http://cdsbib.u-strasbg.fr/cgi-bin/cdsbib?1990RMxAA..21..381G" xr:uid="{00000000-0004-0000-0000-00003A000000}"/>
    <hyperlink ref="AT5038" r:id="rId60" display="http://cdsbib.u-strasbg.fr/cgi-bin/cdsbib?1990RMxAA..21..381G" xr:uid="{00000000-0004-0000-0000-00003B000000}"/>
  </hyperlinks>
  <pageMargins left="0.75" right="0.75" top="1" bottom="1" header="0.5" footer="0.5"/>
  <headerFooter alignWithMargins="0"/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2023-01-26T06:41:29Z</dcterms:modified>
</cp:coreProperties>
</file>