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- Completed all constellations\"/>
    </mc:Choice>
  </mc:AlternateContent>
  <xr:revisionPtr revIDLastSave="0" documentId="13_ncr:1_{B49BC886-471A-41C2-91F1-124CD5080663}" xr6:coauthVersionLast="47" xr6:coauthVersionMax="47" xr10:uidLastSave="{00000000-0000-0000-0000-000000000000}"/>
  <bookViews>
    <workbookView xWindow="14460" yWindow="1065" windowWidth="13230" windowHeight="1426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1" i="1"/>
  <c r="F21" i="1" s="1"/>
  <c r="G21" i="1" s="1"/>
  <c r="Q21" i="1"/>
  <c r="F15" i="1"/>
  <c r="F16" i="1" s="1"/>
  <c r="C17" i="1"/>
  <c r="C12" i="1"/>
  <c r="C11" i="1"/>
  <c r="I21" i="1" l="1"/>
  <c r="O22" i="1"/>
  <c r="C16" i="1"/>
  <c r="D18" i="1" s="1"/>
  <c r="C15" i="1"/>
  <c r="O21" i="1"/>
  <c r="F17" i="1" l="1"/>
  <c r="F18" i="1" s="1"/>
  <c r="C18" i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<sst xmlns="http://schemas.openxmlformats.org/spreadsheetml/2006/main" count="55" uniqueCount="51">
  <si>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</si>
  <si>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</si>
  <si>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</si>
  <si>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</si>
  <si>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</si>
  <si>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</si>
  <si>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</si>
  <si>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</si>
  <si>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</si>
  <si>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</si>
  <si>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</si>
  <si>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</si>
  <si>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</si>
  <si>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</si>
  <si>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</si>
  <si>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</si>
  <si>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</si>
  <si>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</si>
  <si>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</si>
  <si>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</si>
  <si>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</si>
  <si>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</si>
  <si>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</si>
  <si>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</si>
  <si>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</si>
  <si>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</si>
  <si>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</si>
  <si>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</si>
  <si>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</si>
  <si>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</si>
  <si>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</si>
  <si>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</si>
  <si>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</si>
  <si>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</si>
  <si>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</si>
  <si>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</si>
  <si>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</si>
  <si>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</si>
  <si>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</si>
  <si>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</si>
  <si>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</si>
  <si>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</si>
  <si>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Local time</t>
  </si>
  <si>
    <t>V1362 Cen</t>
  </si>
  <si>
    <t>2013a</t>
  </si>
  <si>
    <t>G7308-0523</t>
  </si>
  <si>
    <t>EW</t>
  </si>
  <si>
    <t>JAVSO, 48, 250</t>
  </si>
  <si>
    <t>I</t>
  </si>
  <si>
    <t>F21</t>
  </si>
  <si>
    <t>G21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</si>
</sst>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dd/mm/yyyy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horizontal="right"/>
    </xf>
    <xf numFmtId="166" fontId="0" fillId="0" borderId="0" xfId="0" applyNumberFormat="1" applyAlignment="1"/>
    <xf numFmtId="0" fontId="16" fillId="4" borderId="1" xfId="0" applyFont="1" applyFill="1" applyBorder="1" applyAlignment="1">
      <alignment horizontal="left" vertical="center"/>
    </xf>
    <xf numFmtId="0" fontId="17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165" fontId="5" fillId="0" borderId="1" xfId="0" applyNumberFormat="1" applyFont="1" applyBorder="1" applyAlignment="1">
      <alignment horizontal="left"/>
    </xf>
    <xf numFmtId="165" fontId="0" fillId="0" borderId="1" xfId="0" applyNumberFormat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/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V1362</a:t>
            </a:r>
            <a:r>
              <a:rPr lang="en-AU" baseline="0"/>
              <a:t> Cen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2.2000000000000001E-3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19212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446-444B-8FA1-3CB7A7A269D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19212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446-444B-8FA1-3CB7A7A269D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19212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46-444B-8FA1-3CB7A7A269D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19212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-3.0119999857561197E-2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446-444B-8FA1-3CB7A7A269D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19212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446-444B-8FA1-3CB7A7A269D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19212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446-444B-8FA1-3CB7A7A269D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2.2000000000000001E-3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19212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446-444B-8FA1-3CB7A7A269D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19212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-3.0119999857561197E-2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446-444B-8FA1-3CB7A7A269D7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19212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446-444B-8FA1-3CB7A7A269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1161040"/>
        <c:axId val="1"/>
      </c:scatterChart>
      <c:valAx>
        <c:axId val="4511610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11610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76200</xdr:rowOff>
    </xdr:from>
    <xdr:to>
      <xdr:col>17</xdr:col>
      <xdr:colOff>295275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7B5D4336-9A55-AD98-ACF9-C41BC958B1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12.140625" customWidth="1"/>
    <col min="18" max="18" width="9.140625" customWidth="1"/>
  </cols>
  <sheetData>
    <row r="1" spans="1:15" ht="20.25" x14ac:dyDescent="0.3">
      <c r="A1" s="1" t="s">
        <v>43</v>
      </c>
      <c r="F1" s="36" t="s">
        <v>43</v>
      </c>
      <c r="G1" s="33" t="s">
        <v>44</v>
      </c>
      <c r="H1" s="37"/>
      <c r="I1" s="38" t="s">
        <v>45</v>
      </c>
      <c r="J1" s="39" t="s">
        <v>43</v>
      </c>
      <c r="K1" s="40">
        <v>14.4047</v>
      </c>
      <c r="L1" s="41">
        <v>-37.2517</v>
      </c>
      <c r="M1" s="42">
        <v>51868.275999999998</v>
      </c>
      <c r="N1" s="42">
        <v>0.35341</v>
      </c>
      <c r="O1" s="43" t="s">
        <v>46</v>
      </c>
    </row>
    <row r="2" spans="1:15" x14ac:dyDescent="0.2">
      <c r="A2" t="s">
        <v>23</v>
      </c>
      <c r="B2" t="s">
        <v>46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 t="s">
        <v>37</v>
      </c>
      <c r="D4" s="28" t="s">
        <v>37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51868.275999999998</v>
      </c>
      <c r="D7" s="29"/>
    </row>
    <row r="8" spans="1:15" x14ac:dyDescent="0.2">
      <c r="A8" t="s">
        <v>3</v>
      </c>
      <c r="C8" s="8">
        <v>0.35341</v>
      </c>
      <c r="D8" s="29"/>
    </row>
    <row r="9" spans="1:15" x14ac:dyDescent="0.2">
      <c r="A9" s="24" t="s">
        <v>32</v>
      </c>
      <c r="B9" s="25">
        <v>21</v>
      </c>
      <c r="C9" s="22" t="s">
        <v>49</v>
      </c>
      <c r="D9" s="23" t="s">
        <v>50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INTERCEPT(INDIRECT($D$9):G992,INDIRECT($C$9):F992)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SLOPE(INDIRECT($D$9):G992,INDIRECT($C$9):F992)</f>
        <v>-1.5677701362461585E-6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  <c r="E14" s="14" t="s">
        <v>34</v>
      </c>
      <c r="F14" s="31">
        <v>1</v>
      </c>
    </row>
    <row r="15" spans="1:15" x14ac:dyDescent="0.2">
      <c r="A15" s="12" t="s">
        <v>17</v>
      </c>
      <c r="B15" s="10"/>
      <c r="C15" s="13">
        <f ca="1">(C7+C11)+(C8+C12)*INT(MAX(F21:F3533))</f>
        <v>58657.958800000139</v>
      </c>
      <c r="E15" s="14" t="s">
        <v>30</v>
      </c>
      <c r="F15" s="32">
        <f ca="1">NOW()+15018.5+$C$5/24</f>
        <v>59970.81870856481</v>
      </c>
    </row>
    <row r="16" spans="1:15" x14ac:dyDescent="0.2">
      <c r="A16" s="16" t="s">
        <v>4</v>
      </c>
      <c r="B16" s="10"/>
      <c r="C16" s="17">
        <f ca="1">+C8+C12</f>
        <v>0.35340843222986373</v>
      </c>
      <c r="E16" s="14" t="s">
        <v>35</v>
      </c>
      <c r="F16" s="15">
        <f ca="1">ROUND(2*(F15-$C$7)/$C$8,0)/2+F14</f>
        <v>22927.5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36</v>
      </c>
      <c r="F17" s="23">
        <f ca="1">ROUND(2*(F15-$C$15)/$C$16,0)/2+F14</f>
        <v>3716</v>
      </c>
    </row>
    <row r="18" spans="1:21" ht="14.25" thickTop="1" thickBot="1" x14ac:dyDescent="0.25">
      <c r="A18" s="16" t="s">
        <v>5</v>
      </c>
      <c r="B18" s="10"/>
      <c r="C18" s="19">
        <f ca="1">+C15</f>
        <v>58657.958800000139</v>
      </c>
      <c r="D18" s="20">
        <f ca="1">+C16</f>
        <v>0.35340843222986373</v>
      </c>
      <c r="E18" s="14" t="s">
        <v>31</v>
      </c>
      <c r="F18" s="18">
        <f ca="1">+$C$15+$C$16*F17-15018.5-$C$5/24</f>
        <v>44953.12036749965</v>
      </c>
    </row>
    <row r="19" spans="1:21" ht="13.5" thickTop="1" x14ac:dyDescent="0.2">
      <c r="F19" s="34" t="s">
        <v>42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38</v>
      </c>
      <c r="I20" s="7" t="s">
        <v>39</v>
      </c>
      <c r="J20" s="7" t="s">
        <v>40</v>
      </c>
      <c r="K20" s="7" t="s">
        <v>41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ht="12" customHeight="1" x14ac:dyDescent="0.2">
      <c r="C21" s="8">
        <v>51868.275999999998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0</v>
      </c>
      <c r="Q21" s="35">
        <f>+C21-15018.5</f>
        <v>36849.775999999998</v>
      </c>
    </row>
    <row r="22" spans="1:21" ht="12" customHeight="1" x14ac:dyDescent="0.2">
      <c r="A22" s="44" t="s">
        <v>47</v>
      </c>
      <c r="B22" s="45" t="s">
        <v>48</v>
      </c>
      <c r="C22" s="46">
        <v>58657.958800000139</v>
      </c>
      <c r="D22" s="44">
        <v>2.2000000000000001E-3</v>
      </c>
      <c r="E22">
        <f>+(C22-C$7)/C$8</f>
        <v>19211.914773209985</v>
      </c>
      <c r="F22">
        <f>ROUND(2*E22,0)/2</f>
        <v>19212</v>
      </c>
      <c r="G22">
        <f>+C22-(C$7+F22*C$8)</f>
        <v>-3.0119999857561197E-2</v>
      </c>
      <c r="K22">
        <f>+G22</f>
        <v>-3.0119999857561197E-2</v>
      </c>
      <c r="O22">
        <f ca="1">+C$11+C$12*$F22</f>
        <v>-3.0119999857561197E-2</v>
      </c>
      <c r="Q22" s="35">
        <f>+C22-15018.5</f>
        <v>43639.458800000139</v>
      </c>
    </row>
    <row r="23" spans="1:21" ht="12" customHeight="1" x14ac:dyDescent="0.2">
      <c r="C23" s="8"/>
      <c r="D23" s="8"/>
      <c r="Q23" s="2"/>
    </row>
    <row r="24" spans="1:21" ht="12" customHeight="1" x14ac:dyDescent="0.2">
      <c r="C24" s="8"/>
      <c r="D24" s="8"/>
      <c r="Q24" s="2"/>
    </row>
    <row r="25" spans="1:21" ht="12" customHeight="1" x14ac:dyDescent="0.2">
      <c r="C25" s="8"/>
      <c r="D25" s="8"/>
      <c r="Q25" s="2"/>
    </row>
    <row r="26" spans="1:21" ht="12" customHeight="1" x14ac:dyDescent="0.2">
      <c r="C26" s="8"/>
      <c r="D26" s="8"/>
      <c r="Q26" s="2"/>
    </row>
    <row r="27" spans="1:21" ht="12" customHeight="1" x14ac:dyDescent="0.2">
      <c r="C27" s="8"/>
      <c r="D27" s="8"/>
      <c r="Q27" s="2"/>
    </row>
    <row r="28" spans="1:21" ht="12" customHeight="1" x14ac:dyDescent="0.2">
      <c r="C28" s="8"/>
      <c r="D28" s="8"/>
      <c r="Q28" s="2"/>
    </row>
    <row r="29" spans="1:21" ht="12" customHeight="1" x14ac:dyDescent="0.2">
      <c r="C29" s="8"/>
      <c r="D29" s="8"/>
      <c r="Q29" s="2"/>
    </row>
    <row r="30" spans="1:21" ht="12" customHeight="1" x14ac:dyDescent="0.2">
      <c r="C30" s="8"/>
      <c r="D30" s="8"/>
      <c r="Q30" s="2"/>
    </row>
    <row r="31" spans="1:21" ht="12" customHeight="1" x14ac:dyDescent="0.2">
      <c r="C31" s="8"/>
      <c r="D31" s="8"/>
      <c r="Q31" s="2"/>
    </row>
    <row r="32" spans="1:21" ht="12" customHeight="1" x14ac:dyDescent="0.2">
      <c r="C32" s="8"/>
      <c r="D32" s="8"/>
      <c r="Q32" s="2"/>
    </row>
    <row r="33" spans="3:17" ht="12" customHeight="1" x14ac:dyDescent="0.2">
      <c r="C33" s="8"/>
      <c r="D33" s="8"/>
      <c r="Q33" s="2"/>
    </row>
    <row r="34" spans="3:17" ht="12" customHeight="1" x14ac:dyDescent="0.2">
      <c r="C34" s="8"/>
      <c r="D34" s="8"/>
    </row>
    <row r="35" spans="3:17" ht="12" customHeight="1" x14ac:dyDescent="0.2">
      <c r="C35" s="8"/>
      <c r="D35" s="8"/>
    </row>
    <row r="36" spans="3:17" ht="12" customHeight="1" x14ac:dyDescent="0.2">
      <c r="C36" s="8"/>
      <c r="D36" s="8"/>
    </row>
    <row r="37" spans="3:17" ht="12" customHeight="1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pageSetup paperSize="9" orientation="portrait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2023-01-26T06:38:56Z</dcterms:modified>
</cp:coreProperties>
</file>