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60A41B26-2189-4052-BCF1-F652E93CDDBC}" xr6:coauthVersionLast="47" xr6:coauthVersionMax="47" xr10:uidLastSave="{00000000-0000-0000-0000-000000000000}"/>
  <bookViews>
    <workbookView xWindow="3120" yWindow="1560" windowWidth="1668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3" i="1" l="1"/>
  <c r="K24" i="1"/>
  <c r="K25" i="1"/>
  <c r="K22" i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 s="1"/>
  <c r="I24" i="1" s="1"/>
  <c r="Q24" i="1"/>
  <c r="E25" i="1"/>
  <c r="F25" i="1" s="1"/>
  <c r="G25" i="1" s="1"/>
  <c r="I25" i="1" s="1"/>
  <c r="Q25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4" i="1" l="1"/>
  <c r="O23" i="1"/>
  <c r="O25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<sst xmlns="http://schemas.openxmlformats.org/spreadsheetml/2006/main" count="58" uniqueCount="50">
  <si>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</si>
  <si>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</si>
  <si>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</si>
  <si>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</si>
  <si>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</si>
  <si>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</si>
  <si>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</si>
  <si>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</si>
  <si>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</si>
  <si>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</si>
  <si>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</si>
  <si>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</si>
  <si>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</si>
  <si>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</si>
  <si>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</si>
  <si>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</si>
  <si>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</si>
  <si>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</si>
  <si>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</si>
  <si>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</si>
  <si>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</si>
  <si>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</si>
  <si>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</si>
  <si>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</si>
  <si>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</si>
  <si>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</si>
  <si>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</si>
  <si>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</si>
  <si>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</si>
  <si>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</si>
  <si>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</si>
  <si>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</si>
  <si>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</si>
  <si>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</si>
  <si>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</si>
  <si>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</si>
  <si>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</si>
  <si>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</si>
  <si>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</si>
  <si>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</si>
  <si>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</si>
  <si>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</si>
  <si>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</si>
  <si>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</si>
  <si>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V1055 Cep</t>
  </si>
  <si>
    <t>EB</t>
  </si>
  <si>
    <t>JBAV, 63</t>
  </si>
  <si>
    <t>II</t>
  </si>
  <si>
    <t>VSX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</si>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</sst>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=(A1V1055 Cep - 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-5.0499999997555278E-2</c:v>
                </c:pt>
                <c:pt idx="2">
                  <c:v>-4.6999999998661224E-2</c:v>
                </c:pt>
                <c:pt idx="3">
                  <c:v>-4.950000000098953E-2</c:v>
                </c:pt>
                <c:pt idx="4">
                  <c:v>-4.6499999996740371E-2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-5.0499999997555278E-2</c:v>
                </c:pt>
                <c:pt idx="2">
                  <c:v>-4.6999999998661224E-2</c:v>
                </c:pt>
                <c:pt idx="3">
                  <c:v>-4.950000000098953E-2</c:v>
                </c:pt>
                <c:pt idx="4">
                  <c:v>-4.6499999996740371E-2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0.01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-8.2561688645663156E-6</c:v>
                </c:pt>
                <c:pt idx="1">
                  <c:v>-4.8229993075718021E-2</c:v>
                </c:pt>
                <c:pt idx="2">
                  <c:v>-4.837381290645789E-2</c:v>
                </c:pt>
                <c:pt idx="3">
                  <c:v>-4.8440461120703202E-2</c:v>
                </c:pt>
                <c:pt idx="4">
                  <c:v>-4.8447476722202704E-2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13747</c:v>
                </c:pt>
                <c:pt idx="2">
                  <c:v>13788</c:v>
                </c:pt>
                <c:pt idx="3">
                  <c:v>13807</c:v>
                </c:pt>
                <c:pt idx="4">
                  <c:v>13809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topLeftCell="B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51414.1</v>
      </c>
      <c r="D7" s="29" t="s">
        <v>48</v>
      </c>
    </row>
    <row r="8" spans="1:15" x14ac:dyDescent="0.2">
      <c r="A8" t="s">
        <v>3</v>
      </c>
      <c r="C8" s="8">
        <v>0.58350000000000002</v>
      </c>
      <c r="D8" s="29" t="s">
        <v>48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-8.2561688645663156E-6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-3.5078007497529248E-6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59471.603052523278</v>
      </c>
      <c r="E15" s="14" t="s">
        <v>30</v>
      </c>
      <c r="F15" s="33">
        <f ca="1">NOW()+15018.5+$C$5/24</f>
        <v>59960.869146990735</v>
      </c>
    </row>
    <row r="16" spans="1:15" x14ac:dyDescent="0.2">
      <c r="A16" s="16" t="s">
        <v>4</v>
      </c>
      <c r="B16" s="10"/>
      <c r="C16" s="17">
        <f ca="1">+C8+C12</f>
        <v>0.58349649219925026</v>
      </c>
      <c r="E16" s="14" t="s">
        <v>35</v>
      </c>
      <c r="F16" s="15">
        <f ca="1">ROUND(2*(F15-$C$7)/$C$8,0)/2+F14</f>
        <v>14648.5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839.5</v>
      </c>
    </row>
    <row r="18" spans="1:21" ht="14.25" thickTop="1" thickBot="1" x14ac:dyDescent="0.25">
      <c r="A18" s="16" t="s">
        <v>5</v>
      </c>
      <c r="B18" s="10"/>
      <c r="C18" s="19">
        <f ca="1">+C15</f>
        <v>59471.603052523278</v>
      </c>
      <c r="D18" s="20">
        <f ca="1">+C16</f>
        <v>0.58349649219925026</v>
      </c>
      <c r="E18" s="14" t="s">
        <v>31</v>
      </c>
      <c r="F18" s="18">
        <f ca="1">+$C$15+$C$16*F17-15018.5-$C$5/24</f>
        <v>44943.344191057884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49</v>
      </c>
      <c r="C21" s="8">
        <v>51414.1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-8.2561688645663156E-6</v>
      </c>
      <c r="Q21" s="43">
        <f>+C21-15018.5</f>
        <v>36395.599999999999</v>
      </c>
    </row>
    <row r="22" spans="1:21" x14ac:dyDescent="0.2">
      <c r="A22" s="45" t="s">
        <v>46</v>
      </c>
      <c r="B22" s="46" t="s">
        <v>47</v>
      </c>
      <c r="C22" s="47">
        <v>59435.423999999999</v>
      </c>
      <c r="D22" s="45">
        <v>0.01</v>
      </c>
      <c r="E22">
        <f t="shared" ref="E22:E25" si="0">+(C22-C$7)/C$8</f>
        <v>13746.913453299057</v>
      </c>
      <c r="F22">
        <f t="shared" ref="F22:F25" si="1">ROUND(2*E22,0)/2</f>
        <v>13747</v>
      </c>
      <c r="G22">
        <f t="shared" ref="G22:G25" si="2">+C22-(C$7+F22*C$8)</f>
        <v>-5.0499999997555278E-2</v>
      </c>
      <c r="I22">
        <f t="shared" ref="I22:I25" si="3">+G22</f>
        <v>-5.0499999997555278E-2</v>
      </c>
      <c r="K22">
        <f>I22</f>
        <v>-5.0499999997555278E-2</v>
      </c>
      <c r="O22">
        <f t="shared" ref="O22:O25" ca="1" si="4">+C$11+C$12*$F22</f>
        <v>-4.8229993075718021E-2</v>
      </c>
      <c r="Q22" s="43">
        <f t="shared" ref="Q22:Q25" si="5">+C22-15018.5</f>
        <v>44416.923999999999</v>
      </c>
    </row>
    <row r="23" spans="1:21" x14ac:dyDescent="0.2">
      <c r="A23" s="45" t="s">
        <v>46</v>
      </c>
      <c r="B23" s="46" t="s">
        <v>47</v>
      </c>
      <c r="C23" s="47">
        <v>59459.351000000002</v>
      </c>
      <c r="D23" s="45">
        <v>0.01</v>
      </c>
      <c r="E23">
        <f t="shared" si="0"/>
        <v>13787.919451585267</v>
      </c>
      <c r="F23">
        <f t="shared" si="1"/>
        <v>13788</v>
      </c>
      <c r="G23">
        <f t="shared" si="2"/>
        <v>-4.6999999998661224E-2</v>
      </c>
      <c r="I23">
        <f t="shared" si="3"/>
        <v>-4.6999999998661224E-2</v>
      </c>
      <c r="K23">
        <f t="shared" ref="K23:K25" si="6">I23</f>
        <v>-4.6999999998661224E-2</v>
      </c>
      <c r="O23">
        <f t="shared" ca="1" si="4"/>
        <v>-4.837381290645789E-2</v>
      </c>
      <c r="Q23" s="43">
        <f t="shared" si="5"/>
        <v>44440.851000000002</v>
      </c>
    </row>
    <row r="24" spans="1:21" x14ac:dyDescent="0.2">
      <c r="A24" s="45" t="s">
        <v>46</v>
      </c>
      <c r="B24" s="46" t="s">
        <v>47</v>
      </c>
      <c r="C24" s="47">
        <v>59470.434999999998</v>
      </c>
      <c r="D24" s="45">
        <v>5.0000000000000001E-3</v>
      </c>
      <c r="E24">
        <f t="shared" si="0"/>
        <v>13806.915167095114</v>
      </c>
      <c r="F24">
        <f t="shared" si="1"/>
        <v>13807</v>
      </c>
      <c r="G24">
        <f t="shared" si="2"/>
        <v>-4.950000000098953E-2</v>
      </c>
      <c r="I24">
        <f t="shared" si="3"/>
        <v>-4.950000000098953E-2</v>
      </c>
      <c r="K24">
        <f t="shared" si="6"/>
        <v>-4.950000000098953E-2</v>
      </c>
      <c r="O24">
        <f t="shared" ca="1" si="4"/>
        <v>-4.8440461120703202E-2</v>
      </c>
      <c r="Q24" s="43">
        <f t="shared" si="5"/>
        <v>44451.934999999998</v>
      </c>
    </row>
    <row r="25" spans="1:21" x14ac:dyDescent="0.2">
      <c r="A25" s="45" t="s">
        <v>46</v>
      </c>
      <c r="B25" s="46" t="s">
        <v>47</v>
      </c>
      <c r="C25" s="47">
        <v>59471.605000000003</v>
      </c>
      <c r="D25" s="45">
        <v>7.0000000000000001E-3</v>
      </c>
      <c r="E25">
        <f t="shared" si="0"/>
        <v>13808.920308483299</v>
      </c>
      <c r="F25">
        <f t="shared" si="1"/>
        <v>13809</v>
      </c>
      <c r="G25">
        <f t="shared" si="2"/>
        <v>-4.6499999996740371E-2</v>
      </c>
      <c r="I25">
        <f t="shared" si="3"/>
        <v>-4.6499999996740371E-2</v>
      </c>
      <c r="K25">
        <f t="shared" si="6"/>
        <v>-4.6499999996740371E-2</v>
      </c>
      <c r="O25">
        <f t="shared" ca="1" si="4"/>
        <v>-4.8447476722202704E-2</v>
      </c>
      <c r="Q25" s="43">
        <f t="shared" si="5"/>
        <v>44453.105000000003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2023-01-16T07:51:34Z</dcterms:modified>
</cp:coreProperties>
</file>